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Admin\Desktop\Capitals \Written parts\Final\FINAL FINAL\"/>
    </mc:Choice>
  </mc:AlternateContent>
  <xr:revisionPtr revIDLastSave="0" documentId="13_ncr:1_{78A8C686-3D78-4F82-9483-D4717EA92063}" xr6:coauthVersionLast="46" xr6:coauthVersionMax="46" xr10:uidLastSave="{00000000-0000-0000-0000-000000000000}"/>
  <bookViews>
    <workbookView xWindow="-120" yWindow="-120" windowWidth="20730" windowHeight="11160" activeTab="2" xr2:uid="{00000000-000D-0000-FFFF-FFFF00000000}"/>
  </bookViews>
  <sheets>
    <sheet name="Social Cap " sheetId="3" r:id="rId1"/>
    <sheet name="Econ Cap" sheetId="2" r:id="rId2"/>
    <sheet name="Final Socio-Eco" sheetId="1" r:id="rId3"/>
    <sheet name="Model" sheetId="4" r:id="rId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2" i="3" l="1"/>
  <c r="P12" i="3"/>
  <c r="P8" i="3"/>
  <c r="Q17" i="3"/>
  <c r="P17" i="3"/>
  <c r="G5" i="1"/>
  <c r="F5" i="1"/>
  <c r="G4" i="1"/>
  <c r="F4" i="1"/>
  <c r="G3" i="1"/>
  <c r="F3" i="1"/>
  <c r="P5" i="2"/>
  <c r="Q8" i="3"/>
  <c r="O8" i="3"/>
  <c r="Q16" i="2" l="1"/>
  <c r="Q36" i="2" s="1"/>
  <c r="P36" i="2"/>
  <c r="P35" i="2"/>
  <c r="Q6" i="2"/>
  <c r="Q7" i="2"/>
  <c r="Q8" i="2"/>
  <c r="Q9" i="2"/>
  <c r="Q10" i="2"/>
  <c r="Q11" i="2"/>
  <c r="Q12" i="2"/>
  <c r="Q13" i="2"/>
  <c r="Q14" i="2"/>
  <c r="Q15" i="2"/>
  <c r="Q17" i="2"/>
  <c r="Q18" i="2"/>
  <c r="Q19" i="2"/>
  <c r="Q20" i="2"/>
  <c r="Q21" i="2"/>
  <c r="Q22" i="2"/>
  <c r="Q23" i="2"/>
  <c r="Q24" i="2"/>
  <c r="Q25" i="2"/>
  <c r="Q26" i="2"/>
  <c r="Q27" i="2"/>
  <c r="Q28" i="2"/>
  <c r="Q29" i="2"/>
  <c r="Q30" i="2"/>
  <c r="Q31" i="2"/>
  <c r="Q32" i="2"/>
  <c r="Q33" i="2"/>
  <c r="Q34" i="2"/>
  <c r="Q35" i="2"/>
  <c r="P21" i="2"/>
  <c r="P22" i="2"/>
  <c r="P26" i="2"/>
  <c r="P6" i="2"/>
  <c r="P7" i="2"/>
  <c r="P8" i="2"/>
  <c r="P9" i="2"/>
  <c r="P10" i="2"/>
  <c r="P11" i="2"/>
  <c r="P12" i="2"/>
  <c r="P13" i="2"/>
  <c r="P14" i="2"/>
  <c r="P15" i="2"/>
  <c r="P16" i="2"/>
  <c r="P17" i="2"/>
  <c r="P18" i="2"/>
  <c r="P19" i="2"/>
  <c r="P20" i="2"/>
  <c r="P23" i="2"/>
  <c r="P24" i="2"/>
  <c r="P25" i="2"/>
  <c r="P27" i="2"/>
  <c r="P28" i="2"/>
  <c r="P29" i="2"/>
  <c r="P30" i="2"/>
  <c r="P31" i="2"/>
  <c r="P32" i="2"/>
  <c r="P33" i="2"/>
  <c r="P34" i="2"/>
  <c r="Q5" i="2"/>
  <c r="O9" i="3"/>
  <c r="O10" i="3"/>
  <c r="O11" i="3"/>
  <c r="O12" i="3"/>
  <c r="O13" i="3"/>
  <c r="O14" i="3"/>
  <c r="O15" i="3"/>
  <c r="O16" i="3"/>
  <c r="O17" i="3"/>
  <c r="O3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6" i="2"/>
  <c r="O5" i="2"/>
  <c r="E4" i="1" l="1"/>
  <c r="D4" i="1"/>
  <c r="Q18" i="3"/>
  <c r="E3" i="1" s="1"/>
  <c r="O18" i="3"/>
  <c r="P15" i="3"/>
  <c r="P13" i="3"/>
  <c r="P11" i="3"/>
  <c r="P18" i="3" s="1"/>
  <c r="D3" i="1" s="1"/>
  <c r="P9" i="3"/>
  <c r="Q16" i="3"/>
  <c r="Q14" i="3"/>
  <c r="Q10" i="3"/>
  <c r="P16" i="3"/>
  <c r="P14" i="3"/>
  <c r="P10" i="3"/>
  <c r="Q15" i="3"/>
  <c r="Q13" i="3"/>
  <c r="Q11" i="3"/>
  <c r="Q9" i="3"/>
</calcChain>
</file>

<file path=xl/sharedStrings.xml><?xml version="1.0" encoding="utf-8"?>
<sst xmlns="http://schemas.openxmlformats.org/spreadsheetml/2006/main" count="307" uniqueCount="176">
  <si>
    <t xml:space="preserve">Indicators </t>
  </si>
  <si>
    <t>Stakeholders</t>
  </si>
  <si>
    <t xml:space="preserve">Minimum </t>
  </si>
  <si>
    <t xml:space="preserve">Maximum </t>
  </si>
  <si>
    <t xml:space="preserve">VALUE </t>
  </si>
  <si>
    <t>Unit</t>
  </si>
  <si>
    <t xml:space="preserve">Source of the minimum and maximum data </t>
  </si>
  <si>
    <t xml:space="preserve">Details </t>
  </si>
  <si>
    <t>Reference</t>
  </si>
  <si>
    <t xml:space="preserve">Standardisation </t>
  </si>
  <si>
    <t>Number final</t>
  </si>
  <si>
    <t xml:space="preserve">Weight </t>
  </si>
  <si>
    <t>VALUE (before crisis)</t>
  </si>
  <si>
    <t>VALUE (After crisis)</t>
  </si>
  <si>
    <t>Final Value before the Syrian crisis</t>
  </si>
  <si>
    <t>Final Value after the Syrian crisis</t>
  </si>
  <si>
    <t xml:space="preserve">Before </t>
  </si>
  <si>
    <t>After</t>
  </si>
  <si>
    <t>Farmers</t>
  </si>
  <si>
    <t>%</t>
  </si>
  <si>
    <t>Data</t>
  </si>
  <si>
    <t xml:space="preserve">Check narrative </t>
  </si>
  <si>
    <t>(value - minimal value)/(Maximal value - Minimal value)</t>
  </si>
  <si>
    <t>number</t>
  </si>
  <si>
    <r>
      <rPr>
        <u/>
        <sz val="12"/>
        <color theme="1"/>
        <rFont val="Calibri (Body)"/>
      </rPr>
      <t>PAPER:</t>
    </r>
    <r>
      <rPr>
        <sz val="11"/>
        <color theme="1"/>
        <rFont val="Calibri"/>
        <family val="2"/>
        <scheme val="minor"/>
      </rPr>
      <t xml:space="preserve"> The Effects of the Greek Economic Crisis on Eating Habits and Psychological Attitudes of Young People: A Sample Survey among Greek University Students.</t>
    </r>
  </si>
  <si>
    <t>DATA</t>
  </si>
  <si>
    <t>To show the work force the country has</t>
  </si>
  <si>
    <t>UNDP - Sportlight on youth</t>
  </si>
  <si>
    <t>Human Development Index</t>
  </si>
  <si>
    <t>0. 732</t>
  </si>
  <si>
    <t>UNDP - HDI report</t>
  </si>
  <si>
    <t xml:space="preserve">Women's role in agricultural  </t>
  </si>
  <si>
    <t>Head of Cooperatives, MFIs</t>
  </si>
  <si>
    <t xml:space="preserve">Likert scale based on data field collected </t>
  </si>
  <si>
    <t xml:space="preserve">We will be during this study, focusing on the % of women working within the agricultural sector; the positive impact they have on the sector’ growth and what are the challenges they face.  </t>
  </si>
  <si>
    <r>
      <rPr>
        <u/>
        <sz val="12"/>
        <color theme="1"/>
        <rFont val="Calibri (Body)"/>
      </rPr>
      <t>PAPER:</t>
    </r>
    <r>
      <rPr>
        <sz val="11"/>
        <color theme="1"/>
        <rFont val="Calibri"/>
        <family val="2"/>
        <scheme val="minor"/>
      </rPr>
      <t xml:space="preserve"> Gender and Access to Finance
Sushma Narain, World Bank.
</t>
    </r>
    <r>
      <rPr>
        <u/>
        <sz val="12"/>
        <color theme="1"/>
        <rFont val="Calibri (Body)"/>
      </rPr>
      <t xml:space="preserve">PAPER: </t>
    </r>
    <r>
      <rPr>
        <sz val="11"/>
        <color theme="1"/>
        <rFont val="Calibri"/>
        <family val="2"/>
        <scheme val="minor"/>
      </rPr>
      <t xml:space="preserve">The role of women in agriculture, FAO, March 2011
</t>
    </r>
  </si>
  <si>
    <t>Reliance on international labors in agriculture has many effects on the sector by itself. Relying on international labors is a negative sign regarding sustainability when it comes to building local capacities able to take the sector further.</t>
  </si>
  <si>
    <t xml:space="preserve">Social inequalities and discrimination </t>
  </si>
  <si>
    <t>FAO source. 0 is the greatest value were no one is under the poverty line. 80 is the maximum value showing 80% of people under the poverty line. The switch can be done using Likert scale.</t>
  </si>
  <si>
    <t>The number of people undernourished is done by FAO for all countries and should be an indicator reflecting further the % of people who can be critically food insecure if a shock occurred. The analysis will be also related to how this number is changing over the years and how it was affected by the Syrian crisis (Lebanese only)</t>
  </si>
  <si>
    <t>FAO Stat</t>
  </si>
  <si>
    <t>TOTAL</t>
  </si>
  <si>
    <t>Sub Indicator</t>
  </si>
  <si>
    <t>Import/Export</t>
  </si>
  <si>
    <t>Import Dependency Ratio (IDR)</t>
  </si>
  <si>
    <t>Formula : IDR. Data needed regarding domestic food production (Ministry of Agriculture)</t>
  </si>
  <si>
    <t>59,77</t>
  </si>
  <si>
    <t>84,4</t>
  </si>
  <si>
    <t xml:space="preserve">IDR= Imports * 100 (production + imports - exports). </t>
  </si>
  <si>
    <t>A low dependency ratio in the exporting country can generate more output and hence export more. On the other hand, a low dependency ratio in the importing country can induce more labor income
and hence import more. This indicator will be correlated with the social capital. In addition, high dependency means when a shock occurs the country can never maintain its own food security.</t>
  </si>
  <si>
    <r>
      <rPr>
        <u/>
        <sz val="12"/>
        <color theme="1"/>
        <rFont val="Calibri (Body)"/>
      </rPr>
      <t>Paper:</t>
    </r>
    <r>
      <rPr>
        <sz val="11"/>
        <color theme="1"/>
        <rFont val="Calibri"/>
        <family val="2"/>
        <scheme val="minor"/>
      </rPr>
      <t xml:space="preserve"> Dependency Ratio and International Trade
Wei TIANy Yang YAOz Miaojie YUx Yi ZHOU{
March 22, 2011                   </t>
    </r>
    <r>
      <rPr>
        <u/>
        <sz val="12"/>
        <color theme="1"/>
        <rFont val="Calibri (Body)"/>
      </rPr>
      <t>STAT:</t>
    </r>
    <r>
      <rPr>
        <sz val="11"/>
        <color theme="1"/>
        <rFont val="Calibri"/>
        <family val="2"/>
        <scheme val="minor"/>
      </rPr>
      <t xml:space="preserve"> FAO formula on dependency ratio/ World Bank Data sheet</t>
    </r>
  </si>
  <si>
    <t xml:space="preserve"> Self-Sufficiency Ratio (SSR)</t>
  </si>
  <si>
    <t>Formula: SSR</t>
  </si>
  <si>
    <t>51,59</t>
  </si>
  <si>
    <t>SSR= production x 100/(production + imports
- exports).</t>
  </si>
  <si>
    <t>The SSR can be calculated for individual
commodities, groups of commodities of
similar nutritional values and, after appropriate
conversion of the commodity equations, also
for the aggregate of all commodities. In the
context of food security, the SSR is often taken
to indicate the extent to which a country relies
on its own production resources, i.e. the higher
the ratio the greater the self-sufficiency.</t>
  </si>
  <si>
    <r>
      <rPr>
        <u/>
        <sz val="12"/>
        <color theme="1"/>
        <rFont val="Calibri (Body)"/>
      </rPr>
      <t xml:space="preserve">STAT: </t>
    </r>
    <r>
      <rPr>
        <sz val="11"/>
        <color theme="1"/>
        <rFont val="Calibri"/>
        <family val="2"/>
        <scheme val="minor"/>
      </rPr>
      <t xml:space="preserve">FAO </t>
    </r>
  </si>
  <si>
    <t>Cereal Import Dependency Ratio (CIDR)</t>
  </si>
  <si>
    <t>FAO DATA</t>
  </si>
  <si>
    <t>92,88</t>
  </si>
  <si>
    <t>86,78</t>
  </si>
  <si>
    <t>FAO: the lowest the better</t>
  </si>
  <si>
    <t xml:space="preserve">As per FAO, the main food item to evaluate is the cereal. Needed worldwide by all people, having a cereal sufficiency is linked to a high level of food security. </t>
  </si>
  <si>
    <t>Food aid dependency (% of population)</t>
  </si>
  <si>
    <t>Ministry of Agriculture and Ministry of Economy</t>
  </si>
  <si>
    <t>To Be Defined</t>
  </si>
  <si>
    <t>This indicator needs more research throughout the study. It can be analyzed as % of people relying on food aid (before and after the Syrian crisis).</t>
  </si>
  <si>
    <t>Trade Agreements and Routes Diversity</t>
  </si>
  <si>
    <t>Ministry of Economy and trade (MET)</t>
  </si>
  <si>
    <t>Ministry of Economy</t>
  </si>
  <si>
    <t>The variety of trade type is very important to track how resilient and safe the export system is. If the trade is relying one one type of routes, then, if a shock occurred, the export and import system will be critically disrupted leaving the country under a risk of food insecurity. The diversity is very important to keep an exit strategy for the country.</t>
  </si>
  <si>
    <t>Agri-Market trends</t>
  </si>
  <si>
    <t>Food supply variability per capita</t>
  </si>
  <si>
    <t>(kcal/cap/day)</t>
  </si>
  <si>
    <t>Estimation lowest and highest ranked countries with a margin</t>
  </si>
  <si>
    <t xml:space="preserve">These numbers are already calculated by the FAO and will be addressed in our analysis considering the economic importance they share. They are directly linked to the main food security aspects which are food availability and accessibility. </t>
  </si>
  <si>
    <t>Food Production Index</t>
  </si>
  <si>
    <t>Thousand int$ per capita</t>
  </si>
  <si>
    <t>Crops Production diversity</t>
  </si>
  <si>
    <t>MoA, MET,LARI</t>
  </si>
  <si>
    <t xml:space="preserve">Likert scale based on data collected </t>
  </si>
  <si>
    <t>Crops diversity is essential for the country. On a personal level, its clear that human bodies need nutrients such as carbohydrates, proteins, fat, etc. on a country level, the diversity in producing different crops will economically empower the country and make it less under the risk of food insecurity if a shock occurred.  Data will be collected in order to analyze where we stand as a country.</t>
  </si>
  <si>
    <r>
      <t xml:space="preserve">PAPER: </t>
    </r>
    <r>
      <rPr>
        <sz val="12"/>
        <color theme="1"/>
        <rFont val="Calibri (Body)"/>
      </rPr>
      <t>Nutrition in brief, FAO</t>
    </r>
  </si>
  <si>
    <t>MET, MoA</t>
  </si>
  <si>
    <t>Ratio</t>
  </si>
  <si>
    <t>Livestock’s play a major role in reducing poverty and enhance the economic growth; it is a source of important nutrients found in meat and dairy products. The global importance of livestock and their products is increasing as consumer demand in the developing countries expands with population growth and rising incomes.</t>
  </si>
  <si>
    <r>
      <rPr>
        <u/>
        <sz val="12"/>
        <color theme="1"/>
        <rFont val="Calibri (Body)"/>
      </rPr>
      <t>PAPER:</t>
    </r>
    <r>
      <rPr>
        <sz val="11"/>
        <color theme="1"/>
        <rFont val="Calibri"/>
        <family val="2"/>
        <scheme val="minor"/>
      </rPr>
      <t xml:space="preserve"> The Role of Livestock in Economic Development and Poverty Reduction, Martin Upton
University of Reading, January 2004</t>
    </r>
  </si>
  <si>
    <t>Theoretically</t>
  </si>
  <si>
    <t xml:space="preserve">Macro-context </t>
  </si>
  <si>
    <t>data</t>
  </si>
  <si>
    <t>Economic Growth Rate</t>
  </si>
  <si>
    <t>Sectors contribution to GDP index</t>
  </si>
  <si>
    <t>Index</t>
  </si>
  <si>
    <t>The maxium to be defined throughout the study</t>
  </si>
  <si>
    <t>Dept to GDP ratio</t>
  </si>
  <si>
    <t xml:space="preserve">Data </t>
  </si>
  <si>
    <t>MoA</t>
  </si>
  <si>
    <t>Consumer Price Index (CPI)/Inflation Rate</t>
  </si>
  <si>
    <t xml:space="preserve">The same as above. The risk of inflation will show the vulnerability level of the food system. We can give solid examples from the crisis that happened in Syria where the trade borders have been disrupted </t>
  </si>
  <si>
    <t xml:space="preserve">Minimum Wage Levels </t>
  </si>
  <si>
    <t>Monetary Policy: Interest and Exchange rates</t>
  </si>
  <si>
    <t xml:space="preserve">Monetary Policies </t>
  </si>
  <si>
    <t>Infrastructure and market logistics</t>
  </si>
  <si>
    <t>Logistics Performance Index</t>
  </si>
  <si>
    <t>World Bank</t>
  </si>
  <si>
    <t>World Bank Index</t>
  </si>
  <si>
    <t>These indicators are all linked to the logistic background of the trade system. Induced by the World Bank analysis, we will calculate how good our infrastructural system is.</t>
  </si>
  <si>
    <t xml:space="preserve">Domestic Logistics Performance </t>
  </si>
  <si>
    <t>DATA, Head of Unions</t>
  </si>
  <si>
    <t>Storage and Electricity are very important aspects of the infrastructural indicator. They can both affect the quality of food and its availability.</t>
  </si>
  <si>
    <t>Market Environment and Dynamics</t>
  </si>
  <si>
    <t>% Foreign Direct Investment in Agriculture (FDI)</t>
  </si>
  <si>
    <t>Ministry of Agriculture</t>
  </si>
  <si>
    <t>As per the references, the FDI should be around 15% for Economic or Industry sectors (OECD). Identifying 9 sectors as per the references, the FDI in Agriculture should be aorund (15/9= 1.67%) as minimum. 
The maximum as per the review can be considered as 15% for each sector.</t>
  </si>
  <si>
    <r>
      <rPr>
        <u/>
        <sz val="12"/>
        <color theme="1"/>
        <rFont val="Calibri (Body)"/>
      </rPr>
      <t>PAPER:</t>
    </r>
    <r>
      <rPr>
        <sz val="11"/>
        <color theme="1"/>
        <rFont val="Calibri"/>
        <family val="2"/>
        <scheme val="minor"/>
      </rPr>
      <t xml:space="preserve"> Foreign Direct
Investment
for Development
MAXIMISING BENEFITS,
MINIMISING COSTS, OECD 2002
</t>
    </r>
    <r>
      <rPr>
        <u/>
        <sz val="12"/>
        <color theme="1"/>
        <rFont val="Calibri (Body)"/>
      </rPr>
      <t xml:space="preserve">PAPER: </t>
    </r>
    <r>
      <rPr>
        <sz val="12"/>
        <color theme="1"/>
        <rFont val="Calibri (Body)"/>
      </rPr>
      <t>Definitions of Foreign Direct Investment (FDI):
a methodological note
Maitena Duce1
Banco de España2
Final draft
July 31, 2003</t>
    </r>
  </si>
  <si>
    <t xml:space="preserve">Access to Information and Market Linkages </t>
  </si>
  <si>
    <t>Chamber</t>
  </si>
  <si>
    <t>Consumers can benefit from such information by the greater competition generated among the retailers and by a greater awareness of price conditions. ... Trading volumes are an important aspect of Market Information Systems as they are used to determine market prices through the demand versus supply equilibrium.</t>
  </si>
  <si>
    <r>
      <rPr>
        <u/>
        <sz val="12"/>
        <color theme="1"/>
        <rFont val="Calibri (Body)"/>
      </rPr>
      <t>PAPER:</t>
    </r>
    <r>
      <rPr>
        <sz val="11"/>
        <color theme="1"/>
        <rFont val="Calibri"/>
        <family val="2"/>
        <scheme val="minor"/>
      </rPr>
      <t xml:space="preserve"> Agriculture Market Information Services in developing countries. May 2014. ACSIJ</t>
    </r>
  </si>
  <si>
    <t xml:space="preserve">Use of and Access to technology </t>
  </si>
  <si>
    <t>Farmers, SMEs, Head of Unions</t>
  </si>
  <si>
    <r>
      <t>Importance</t>
    </r>
    <r>
      <rPr>
        <sz val="11"/>
        <color theme="1"/>
        <rFont val="Calibri"/>
        <family val="2"/>
        <scheme val="minor"/>
      </rPr>
      <t xml:space="preserve"> of </t>
    </r>
    <r>
      <rPr>
        <b/>
        <sz val="12"/>
        <color theme="1"/>
        <rFont val="Calibri"/>
        <family val="2"/>
        <scheme val="minor"/>
      </rPr>
      <t>Agricultural Technology</t>
    </r>
    <r>
      <rPr>
        <sz val="11"/>
        <color theme="1"/>
        <rFont val="Calibri"/>
        <family val="2"/>
        <scheme val="minor"/>
      </rPr>
      <t xml:space="preserve">. Farmers no longer have to apply water, fertilizers, and pesticides uniformly across entire fields. ... Decreased use of water, fertilizer, and pesticides, which in turn keeps food prices down. Reduced impact on natural ecosystems. </t>
    </r>
  </si>
  <si>
    <r>
      <rPr>
        <u/>
        <sz val="12"/>
        <color theme="1"/>
        <rFont val="Calibri (Body)"/>
      </rPr>
      <t xml:space="preserve">PAPER: </t>
    </r>
    <r>
      <rPr>
        <sz val="11"/>
        <color theme="1"/>
        <rFont val="Calibri"/>
        <family val="2"/>
        <scheme val="minor"/>
      </rPr>
      <t>Modern Agricultural Technology Adoption its Importance, Role and Usage for the Improvement of Agriculture. IDOSI Publication, 2016</t>
    </r>
  </si>
  <si>
    <t>MFIs, farmers, exporters, inductries and SMEs (small and medium enterprises)</t>
  </si>
  <si>
    <t>The availability and easiness within the process of accessing credits is important to sustain and expand jobs. The credit accessibility maintains the sustainability of the value chain when all stakeholders have access to expansion and improvements.</t>
  </si>
  <si>
    <r>
      <rPr>
        <u/>
        <sz val="12"/>
        <color theme="1"/>
        <rFont val="Calibri (Body)"/>
      </rPr>
      <t>PAPER</t>
    </r>
    <r>
      <rPr>
        <sz val="11"/>
        <color theme="1"/>
        <rFont val="Calibri"/>
        <family val="2"/>
        <scheme val="minor"/>
      </rPr>
      <t>: Significance of microfinance institutions in rural
development of India
Rajesh K. Yadav
Department of Management, RKDF College of Engineering, Bhopal, M.P., India</t>
    </r>
  </si>
  <si>
    <t xml:space="preserve">Market power: Unions and Cooperatives </t>
  </si>
  <si>
    <t>ILO Data, Ministry of Agriculture</t>
  </si>
  <si>
    <t xml:space="preserve">Market Informality </t>
  </si>
  <si>
    <t>Head of Unions</t>
  </si>
  <si>
    <t>we should during the study, find the estimated % of people who work in the informal market vs the % who work in the formal one. The reasons behind the % of informal labours should be clarified and based on this We should set the minimum and maximum considering each context. most favorable could be minimum 1% and maximum 30%.</t>
  </si>
  <si>
    <t xml:space="preserve">Based on the paper, a 100% formal economy is not an ideal scenario. The informal economy is linked to a higher level of employment, expansions and incomes. Hence, considering the technical logic behind the values are set accordingly. </t>
  </si>
  <si>
    <r>
      <t xml:space="preserve">PAPER: </t>
    </r>
    <r>
      <rPr>
        <sz val="12"/>
        <color theme="1"/>
        <rFont val="Calibri (Body)"/>
      </rPr>
      <t xml:space="preserve">Rethinking the Informal Economy: 
Linkages with the Formal Economy 
and the Formal Regulatory Environment 
Martha Alter Chen </t>
    </r>
  </si>
  <si>
    <t>Farmers, Head of Unions</t>
  </si>
  <si>
    <t>This is related to inflation directly if a shock occurs. High level of risks related to food security. To be a competitive country, some economists use the "Comparative advantage" type of analysis. Where we stand as a country, do other countries really want to purchase our products? Shall we improve our quality and open to other countries? these questions will be analyzed further.</t>
  </si>
  <si>
    <t>Barriers to competitiveness weigh down
on Lebanon’s ability to bring food to markets.
Lebanon lags behind its regional peers in a number of indicators including institutions, infrastructure, macroeconomic environment and market
size and thus, ranks 113 out of 144 in the World
Economic Forum’s Global Competitiveness Index.107 Among the country’s key concerns are the
high levels of bureaucracy, corruption and persistent government instability. 108</t>
  </si>
  <si>
    <t>Retailers</t>
  </si>
  <si>
    <t>The urban absorption in any country usually considered as an indicator to track how internally markets support each other.</t>
  </si>
  <si>
    <t>If the value is less than 50% the formula is (value - minimal value)/(Maximal value - Minimal value), if the value is above 50% we use the formula  (Maximal Value -  Value)/(Maximal Value - Minimal Value)</t>
  </si>
  <si>
    <t>Locally available food processing industries: producing and processing access</t>
  </si>
  <si>
    <t>MoI</t>
  </si>
  <si>
    <t xml:space="preserve">The availability of industries is crucial for processing food locally produced, create more jobs and reduce the level of export. </t>
  </si>
  <si>
    <t xml:space="preserve">Done by WB with details related to long and healthy life, knowledge and a decent standard of living. We will mention more details further related to education and health. Comparing the income from agriculture to other active sectors such as industry or tourism will show us the level of effort, motivation and willingness to invest in a sector. Gaps will be highlighted based on the numbers we get. Hence, more details related to the raw materials, time level needed and so on are needed. </t>
  </si>
  <si>
    <t>Unemployment aspects</t>
  </si>
  <si>
    <t>1-(value - minimal value)/(Maximal value - Minimal value)</t>
  </si>
  <si>
    <t>Consumer behavior and knowledge</t>
  </si>
  <si>
    <t>Field interviews</t>
  </si>
  <si>
    <t>Reliance on international labor - Labor dynamics in agriculture</t>
  </si>
  <si>
    <t>Data and field interviews</t>
  </si>
  <si>
    <t xml:space="preserve">% of people undernourished </t>
  </si>
  <si>
    <t>percentage</t>
  </si>
  <si>
    <t>% of households relying on agriculture as main source of income</t>
  </si>
  <si>
    <t xml:space="preserve">Social </t>
  </si>
  <si>
    <t xml:space="preserve">Economic </t>
  </si>
  <si>
    <t>Income Distribution: Agricultural wages</t>
  </si>
  <si>
    <t>% of youth working in agriculture</t>
  </si>
  <si>
    <t>Livestock Production Diversity</t>
  </si>
  <si>
    <t xml:space="preserve">Supply of inputs - Availability and Cost </t>
  </si>
  <si>
    <t>Fiscal expenditures per year on Agriculture</t>
  </si>
  <si>
    <t>% of remittances inflows</t>
  </si>
  <si>
    <t>Access to finance</t>
  </si>
  <si>
    <t xml:space="preserve">Urban absorption and promotion capacity </t>
  </si>
  <si>
    <t>% market monopoly in Agri VC: internal competitiveness</t>
  </si>
  <si>
    <t xml:space="preserve">Total </t>
  </si>
  <si>
    <t>Indexes</t>
  </si>
  <si>
    <t>Weight</t>
  </si>
  <si>
    <t>Before crisis Index</t>
  </si>
  <si>
    <t>After crisis Index</t>
  </si>
  <si>
    <t>Index Social</t>
  </si>
  <si>
    <t>Index Economic</t>
  </si>
  <si>
    <t>Final capital Index</t>
  </si>
  <si>
    <t>International Wealth Index</t>
  </si>
  <si>
    <t xml:space="preserve">Gini CoeffIcient </t>
  </si>
  <si>
    <t>Final Value = Value^weight</t>
  </si>
  <si>
    <t>Final Value Before = Value^weight</t>
  </si>
  <si>
    <t>Final Value After= Value^weight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</si>
</sst>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2"/>
      <color theme="1"/>
      <name val="Calibri"/>
      <family val="2"/>
      <scheme val="minor"/>
    </font>
    <font>
      <b/>
      <sz val="28"/>
      <color theme="1"/>
      <name val="Calibri"/>
      <family val="2"/>
      <scheme val="minor"/>
    </font>
    <font>
      <b/>
      <sz val="12"/>
      <color theme="1"/>
      <name val="Calibri"/>
      <family val="2"/>
      <scheme val="minor"/>
    </font>
    <font>
      <b/>
      <sz val="12"/>
      <color rgb="FFFF0000"/>
      <name val="Calibri"/>
      <family val="2"/>
      <scheme val="minor"/>
    </font>
    <font>
      <u/>
      <sz val="12"/>
      <color theme="1"/>
      <name val="Calibri (Body)"/>
    </font>
    <font>
      <sz val="12"/>
      <color theme="1"/>
      <name val="Times New Roman"/>
      <family val="1"/>
    </font>
    <font>
      <b/>
      <sz val="20"/>
      <color theme="1"/>
      <name val="Calibri"/>
      <family val="2"/>
      <scheme val="minor"/>
    </font>
    <font>
      <sz val="12"/>
      <color rgb="FF000000"/>
      <name val="Calibri"/>
      <family val="2"/>
    </font>
    <font>
      <sz val="12"/>
      <color theme="1"/>
      <name val="Calibri (Body)"/>
    </font>
    <font>
      <b/>
      <sz val="12"/>
      <name val="Calibri"/>
      <family val="2"/>
      <scheme val="minor"/>
    </font>
    <font>
      <sz val="12"/>
      <color rgb="FF000000"/>
      <name val="Calibri"/>
      <family val="2"/>
      <scheme val="minor"/>
    </font>
    <font>
      <b/>
      <sz val="12"/>
      <color theme="1"/>
      <name val="Times New Roman"/>
      <family val="1"/>
    </font>
    <font>
      <sz val="12"/>
      <color theme="1"/>
      <name val="Times New Roman"/>
      <family val="1"/>
    </font>
  </fonts>
  <fills count="3">
    <fill>
      <patternFill patternType="none"/>
    </fill>
    <fill>
      <patternFill patternType="gray125"/>
    </fill>
    <fill>
      <patternFill patternType="solid">
        <fgColor theme="0" tint="-0.149998474074526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
    <xf numFmtId="0" fontId="0" fillId="0" borderId="0"/>
    <xf numFmtId="0" fontId="1" fillId="0" borderId="0"/>
  </cellStyleXfs>
  <cellXfs count="67">
    <xf numFmtId="0" fontId="0" fillId="0" borderId="0" xfId="0"/>
    <xf numFmtId="0" fontId="3" fillId="0" borderId="0" xfId="1" applyFont="1"/>
    <xf numFmtId="0" fontId="1" fillId="0" borderId="0" xfId="1"/>
    <xf numFmtId="0" fontId="3" fillId="0" borderId="0" xfId="1" applyFont="1" applyAlignment="1">
      <alignment horizontal="center"/>
    </xf>
    <xf numFmtId="0" fontId="1" fillId="0" borderId="1" xfId="1" applyBorder="1" applyAlignment="1">
      <alignment horizontal="center" vertical="center" wrapText="1"/>
    </xf>
    <xf numFmtId="9" fontId="1" fillId="0" borderId="1" xfId="1" applyNumberFormat="1" applyBorder="1" applyAlignment="1">
      <alignment horizontal="center" vertical="center" wrapText="1"/>
    </xf>
    <xf numFmtId="9" fontId="1" fillId="0" borderId="1" xfId="1" applyNumberFormat="1" applyBorder="1" applyAlignment="1">
      <alignment horizontal="center" vertical="center"/>
    </xf>
    <xf numFmtId="0" fontId="1" fillId="0" borderId="1" xfId="1" applyBorder="1" applyAlignment="1">
      <alignment horizontal="center" vertical="center"/>
    </xf>
    <xf numFmtId="0" fontId="0" fillId="0" borderId="1" xfId="0" applyBorder="1" applyAlignment="1">
      <alignment horizontal="center" vertical="center" wrapText="1"/>
    </xf>
    <xf numFmtId="0" fontId="6" fillId="0" borderId="1" xfId="1" applyFont="1" applyBorder="1" applyAlignment="1">
      <alignment horizontal="center" vertical="center" wrapText="1"/>
    </xf>
    <xf numFmtId="0" fontId="4" fillId="0" borderId="1" xfId="0" applyFont="1" applyBorder="1" applyAlignment="1">
      <alignment horizontal="center" vertical="center" wrapText="1"/>
    </xf>
    <xf numFmtId="0" fontId="0" fillId="0" borderId="6" xfId="0"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vertical="center" wrapText="1"/>
    </xf>
    <xf numFmtId="0" fontId="0" fillId="0" borderId="1" xfId="0" applyBorder="1" applyAlignment="1">
      <alignment wrapText="1"/>
    </xf>
    <xf numFmtId="0" fontId="1" fillId="0" borderId="10" xfId="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xf>
    <xf numFmtId="0" fontId="5"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 fillId="0" borderId="0" xfId="1" applyAlignment="1">
      <alignment horizontal="center" vertical="center"/>
    </xf>
    <xf numFmtId="0" fontId="6" fillId="0" borderId="1" xfId="0" applyFont="1" applyBorder="1" applyAlignment="1">
      <alignment wrapText="1"/>
    </xf>
    <xf numFmtId="0" fontId="0" fillId="0" borderId="1" xfId="0" applyBorder="1"/>
    <xf numFmtId="0" fontId="11" fillId="0" borderId="1" xfId="0" applyFont="1" applyBorder="1" applyAlignment="1">
      <alignment horizontal="center" vertical="center"/>
    </xf>
    <xf numFmtId="0" fontId="0" fillId="0" borderId="1" xfId="0" applyFill="1" applyBorder="1" applyAlignment="1">
      <alignment horizontal="center" vertical="center" wrapText="1"/>
    </xf>
    <xf numFmtId="0" fontId="1" fillId="0" borderId="1" xfId="1" applyFill="1" applyBorder="1" applyAlignment="1">
      <alignment horizontal="center" vertical="center"/>
    </xf>
    <xf numFmtId="0" fontId="1" fillId="0" borderId="0" xfId="1" applyFill="1"/>
    <xf numFmtId="0" fontId="3" fillId="2" borderId="1" xfId="1" applyFont="1" applyFill="1" applyBorder="1" applyAlignment="1">
      <alignment horizontal="center" vertical="center" wrapText="1"/>
    </xf>
    <xf numFmtId="0" fontId="8" fillId="0" borderId="1" xfId="0" applyFont="1" applyBorder="1" applyAlignment="1">
      <alignment horizontal="center" vertical="center" wrapText="1"/>
    </xf>
    <xf numFmtId="0" fontId="3" fillId="2" borderId="4" xfId="1" applyFont="1" applyFill="1" applyBorder="1" applyAlignment="1">
      <alignment horizontal="center" vertical="center" wrapText="1"/>
    </xf>
    <xf numFmtId="0" fontId="4" fillId="0" borderId="10" xfId="0" applyFont="1" applyBorder="1" applyAlignment="1">
      <alignment horizontal="center" vertical="center" wrapText="1"/>
    </xf>
    <xf numFmtId="0" fontId="12" fillId="0" borderId="11" xfId="0" applyFont="1" applyBorder="1" applyAlignment="1">
      <alignment vertical="center" wrapText="1"/>
    </xf>
    <xf numFmtId="0" fontId="12" fillId="0" borderId="12" xfId="0" applyFont="1" applyBorder="1" applyAlignment="1">
      <alignment vertical="center" wrapText="1"/>
    </xf>
    <xf numFmtId="0" fontId="13" fillId="0" borderId="13" xfId="0" applyFont="1" applyBorder="1" applyAlignment="1">
      <alignment vertical="center" wrapText="1"/>
    </xf>
    <xf numFmtId="0" fontId="11" fillId="0" borderId="14" xfId="0" applyFont="1" applyBorder="1" applyAlignment="1">
      <alignment vertical="center" wrapText="1"/>
    </xf>
    <xf numFmtId="0" fontId="13" fillId="0" borderId="14"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0" fillId="0" borderId="0" xfId="0" applyFill="1" applyBorder="1"/>
    <xf numFmtId="0" fontId="0" fillId="0" borderId="0" xfId="0" applyBorder="1"/>
    <xf numFmtId="0" fontId="3"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1" fillId="0" borderId="1" xfId="1" applyFill="1" applyBorder="1" applyAlignment="1">
      <alignment vertical="center"/>
    </xf>
    <xf numFmtId="0" fontId="1" fillId="0" borderId="1" xfId="1" applyFill="1" applyBorder="1"/>
    <xf numFmtId="0" fontId="0" fillId="0" borderId="1" xfId="0" applyFill="1" applyBorder="1" applyAlignment="1">
      <alignment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2" borderId="1" xfId="1" applyFont="1" applyFill="1" applyBorder="1" applyAlignment="1">
      <alignment horizontal="center" vertical="center"/>
    </xf>
    <xf numFmtId="0" fontId="3" fillId="2" borderId="1" xfId="1" applyFont="1" applyFill="1" applyBorder="1" applyAlignment="1">
      <alignment horizontal="center" vertical="center" wrapText="1"/>
    </xf>
    <xf numFmtId="0" fontId="2" fillId="0" borderId="0" xfId="1" applyFont="1" applyAlignment="1">
      <alignment horizontal="center" vertical="center"/>
    </xf>
    <xf numFmtId="0" fontId="3" fillId="2" borderId="1" xfId="0" applyFont="1" applyFill="1" applyBorder="1" applyAlignment="1">
      <alignment horizontal="center" vertical="center" wrapText="1"/>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8" xfId="1" applyFont="1" applyBorder="1" applyAlignment="1">
      <alignment horizontal="center" vertical="center"/>
    </xf>
    <xf numFmtId="0" fontId="2" fillId="0" borderId="1" xfId="1" applyFont="1" applyBorder="1" applyAlignment="1">
      <alignment horizontal="center" vertical="center"/>
    </xf>
    <xf numFmtId="0" fontId="2" fillId="0" borderId="4" xfId="1" applyFont="1" applyBorder="1" applyAlignment="1">
      <alignment horizontal="center" vertical="center"/>
    </xf>
    <xf numFmtId="0" fontId="3" fillId="2" borderId="8" xfId="0" applyFont="1" applyFill="1" applyBorder="1" applyAlignment="1">
      <alignment horizontal="center" vertical="center" wrapText="1"/>
    </xf>
    <xf numFmtId="0" fontId="7" fillId="0" borderId="8" xfId="0" applyFont="1" applyBorder="1" applyAlignment="1">
      <alignment horizontal="center" vertical="center" wrapText="1"/>
    </xf>
    <xf numFmtId="0" fontId="3" fillId="2" borderId="4" xfId="1" applyFont="1" applyFill="1" applyBorder="1" applyAlignment="1">
      <alignment horizontal="center" vertical="center" wrapText="1"/>
    </xf>
    <xf numFmtId="0" fontId="0" fillId="0" borderId="0" xfId="0" applyFill="1" applyBorder="1" applyAlignment="1">
      <alignment horizontal="center"/>
    </xf>
  </cellXfs>
  <cellStyles count="2">
    <cellStyle name="Normal" xfId="0" builtinId="0"/>
    <cellStyle name="Normal 2" xfId="1" xr:uid="{A953D26F-4C26-4300-AE61-D832D83507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9C9DD81A-B434-4011-8787-E573CFF3DD5F}" type="doc">
      <dgm:prSet loTypeId="urn:microsoft.com/office/officeart/2005/8/layout/venn2" loCatId="relationship" qsTypeId="urn:microsoft.com/office/officeart/2005/8/quickstyle/simple1" qsCatId="simple" csTypeId="urn:microsoft.com/office/officeart/2005/8/colors/accent1_2" csCatId="accent1" phldr="1"/>
      <dgm:spPr/>
      <dgm:t>
        <a:bodyPr/>
        <a:lstStyle/>
        <a:p>
          <a:endParaRPr lang="en-US"/>
        </a:p>
      </dgm:t>
    </dgm:pt>
    <dgm:pt modelId="{C5DC9CE1-2499-41F6-A367-58248E891B3A}">
      <dgm:prSet phldrT="[Text]" custT="1"/>
      <dgm:spPr>
        <a:solidFill>
          <a:schemeClr val="bg2">
            <a:lumMod val="75000"/>
          </a:schemeClr>
        </a:solidFill>
        <a:ln>
          <a:solidFill>
            <a:schemeClr val="tx1"/>
          </a:solidFill>
        </a:ln>
      </dgm:spPr>
      <dgm:t>
        <a:bodyPr/>
        <a:lstStyle/>
        <a:p>
          <a:r>
            <a:rPr lang="en-US" sz="1100" b="1">
              <a:solidFill>
                <a:schemeClr val="tx1"/>
              </a:solidFill>
            </a:rPr>
            <a:t>Strong Socio-Economic Index</a:t>
          </a:r>
        </a:p>
      </dgm:t>
    </dgm:pt>
    <dgm:pt modelId="{C090E8A5-68BB-4178-8F6E-F5D2E00BFAC3}" type="parTrans" cxnId="{C87D93EB-CDD2-4351-81F8-54A06F4C57BF}">
      <dgm:prSet/>
      <dgm:spPr/>
      <dgm:t>
        <a:bodyPr/>
        <a:lstStyle/>
        <a:p>
          <a:endParaRPr lang="en-US"/>
        </a:p>
      </dgm:t>
    </dgm:pt>
    <dgm:pt modelId="{DCF73F0E-E299-492E-B95B-699C69B74A67}" type="sibTrans" cxnId="{C87D93EB-CDD2-4351-81F8-54A06F4C57BF}">
      <dgm:prSet/>
      <dgm:spPr/>
      <dgm:t>
        <a:bodyPr/>
        <a:lstStyle/>
        <a:p>
          <a:endParaRPr lang="en-US"/>
        </a:p>
      </dgm:t>
    </dgm:pt>
    <dgm:pt modelId="{622641F5-9D1E-4E5D-9BB5-C5EB630A06E1}">
      <dgm:prSet phldrT="[Text]" custT="1"/>
      <dgm:spPr>
        <a:solidFill>
          <a:schemeClr val="bg1">
            <a:lumMod val="75000"/>
          </a:schemeClr>
        </a:solidFill>
        <a:ln>
          <a:solidFill>
            <a:schemeClr val="tx1"/>
          </a:solidFill>
        </a:ln>
      </dgm:spPr>
      <dgm:t>
        <a:bodyPr/>
        <a:lstStyle/>
        <a:p>
          <a:pPr algn="l"/>
          <a:endParaRPr lang="en-US" sz="1400">
            <a:solidFill>
              <a:schemeClr val="tx1"/>
            </a:solidFill>
          </a:endParaRPr>
        </a:p>
        <a:p>
          <a:pPr algn="l"/>
          <a:r>
            <a:rPr lang="en-US" sz="1200" b="1">
              <a:solidFill>
                <a:schemeClr val="tx1"/>
              </a:solidFill>
            </a:rPr>
            <a:t>Resilient Agricultural Sector </a:t>
          </a:r>
        </a:p>
      </dgm:t>
    </dgm:pt>
    <dgm:pt modelId="{E86E03BA-2176-4051-BE6B-89ADA142FFA8}" type="parTrans" cxnId="{FFFB0502-87A8-4C96-88D5-1AC1F799D1A3}">
      <dgm:prSet/>
      <dgm:spPr/>
      <dgm:t>
        <a:bodyPr/>
        <a:lstStyle/>
        <a:p>
          <a:endParaRPr lang="en-US"/>
        </a:p>
      </dgm:t>
    </dgm:pt>
    <dgm:pt modelId="{8457D35E-FA51-4438-B22B-617D52A2D224}" type="sibTrans" cxnId="{FFFB0502-87A8-4C96-88D5-1AC1F799D1A3}">
      <dgm:prSet/>
      <dgm:spPr/>
      <dgm:t>
        <a:bodyPr/>
        <a:lstStyle/>
        <a:p>
          <a:endParaRPr lang="en-US"/>
        </a:p>
      </dgm:t>
    </dgm:pt>
    <dgm:pt modelId="{05DCB0C4-0D15-4C13-AB99-7986EC0515E5}">
      <dgm:prSet phldrT="[Text]" custT="1"/>
      <dgm:spPr>
        <a:solidFill>
          <a:schemeClr val="bg1">
            <a:lumMod val="85000"/>
          </a:schemeClr>
        </a:solidFill>
        <a:ln>
          <a:solidFill>
            <a:schemeClr val="tx1">
              <a:lumMod val="95000"/>
              <a:lumOff val="5000"/>
            </a:schemeClr>
          </a:solidFill>
        </a:ln>
      </dgm:spPr>
      <dgm:t>
        <a:bodyPr/>
        <a:lstStyle/>
        <a:p>
          <a:pPr algn="l"/>
          <a:r>
            <a:rPr lang="en-US" sz="1200" b="1">
              <a:solidFill>
                <a:schemeClr val="tx1"/>
              </a:solidFill>
            </a:rPr>
            <a:t>Sustainable Food Security </a:t>
          </a:r>
        </a:p>
      </dgm:t>
    </dgm:pt>
    <dgm:pt modelId="{EE0FD9FC-8363-45C4-86AE-63727802B624}" type="parTrans" cxnId="{84BC779B-5405-4124-91FC-26A04252822E}">
      <dgm:prSet/>
      <dgm:spPr/>
      <dgm:t>
        <a:bodyPr/>
        <a:lstStyle/>
        <a:p>
          <a:endParaRPr lang="en-US"/>
        </a:p>
      </dgm:t>
    </dgm:pt>
    <dgm:pt modelId="{2D1005DD-5A49-4B3E-86AD-7BAB97ACC41A}" type="sibTrans" cxnId="{84BC779B-5405-4124-91FC-26A04252822E}">
      <dgm:prSet/>
      <dgm:spPr/>
      <dgm:t>
        <a:bodyPr/>
        <a:lstStyle/>
        <a:p>
          <a:endParaRPr lang="en-US"/>
        </a:p>
      </dgm:t>
    </dgm:pt>
    <dgm:pt modelId="{CA1E4667-240A-49C0-BC04-565D3FC5134A}" type="pres">
      <dgm:prSet presAssocID="{9C9DD81A-B434-4011-8787-E573CFF3DD5F}" presName="Name0" presStyleCnt="0">
        <dgm:presLayoutVars>
          <dgm:chMax val="7"/>
          <dgm:resizeHandles val="exact"/>
        </dgm:presLayoutVars>
      </dgm:prSet>
      <dgm:spPr/>
    </dgm:pt>
    <dgm:pt modelId="{C53AAAF2-D9D0-4023-B9AD-21A4D5E62BE5}" type="pres">
      <dgm:prSet presAssocID="{9C9DD81A-B434-4011-8787-E573CFF3DD5F}" presName="comp1" presStyleCnt="0"/>
      <dgm:spPr/>
    </dgm:pt>
    <dgm:pt modelId="{A357DE67-1F81-4DD2-B58F-FB6EC3A2ACE6}" type="pres">
      <dgm:prSet presAssocID="{9C9DD81A-B434-4011-8787-E573CFF3DD5F}" presName="circle1" presStyleLbl="node1" presStyleIdx="0" presStyleCnt="3"/>
      <dgm:spPr/>
    </dgm:pt>
    <dgm:pt modelId="{00926732-BDBC-4F7D-8D66-99B6C510244A}" type="pres">
      <dgm:prSet presAssocID="{9C9DD81A-B434-4011-8787-E573CFF3DD5F}" presName="c1text" presStyleLbl="node1" presStyleIdx="0" presStyleCnt="3">
        <dgm:presLayoutVars>
          <dgm:bulletEnabled val="1"/>
        </dgm:presLayoutVars>
      </dgm:prSet>
      <dgm:spPr/>
    </dgm:pt>
    <dgm:pt modelId="{09F4121E-41C4-47E7-A76A-835189B19F48}" type="pres">
      <dgm:prSet presAssocID="{9C9DD81A-B434-4011-8787-E573CFF3DD5F}" presName="comp2" presStyleCnt="0"/>
      <dgm:spPr/>
    </dgm:pt>
    <dgm:pt modelId="{97C26915-0CB1-4E13-8F52-852556D27B92}" type="pres">
      <dgm:prSet presAssocID="{9C9DD81A-B434-4011-8787-E573CFF3DD5F}" presName="circle2" presStyleLbl="node1" presStyleIdx="1" presStyleCnt="3"/>
      <dgm:spPr/>
    </dgm:pt>
    <dgm:pt modelId="{5B13C5D4-F17F-4577-8712-A8E7AF531CBA}" type="pres">
      <dgm:prSet presAssocID="{9C9DD81A-B434-4011-8787-E573CFF3DD5F}" presName="c2text" presStyleLbl="node1" presStyleIdx="1" presStyleCnt="3">
        <dgm:presLayoutVars>
          <dgm:bulletEnabled val="1"/>
        </dgm:presLayoutVars>
      </dgm:prSet>
      <dgm:spPr/>
    </dgm:pt>
    <dgm:pt modelId="{9393C637-C580-4626-B60B-17631B5926DE}" type="pres">
      <dgm:prSet presAssocID="{9C9DD81A-B434-4011-8787-E573CFF3DD5F}" presName="comp3" presStyleCnt="0"/>
      <dgm:spPr/>
    </dgm:pt>
    <dgm:pt modelId="{FA12C469-369C-4DE5-9EDA-747EDBBB38DA}" type="pres">
      <dgm:prSet presAssocID="{9C9DD81A-B434-4011-8787-E573CFF3DD5F}" presName="circle3" presStyleLbl="node1" presStyleIdx="2" presStyleCnt="3"/>
      <dgm:spPr/>
    </dgm:pt>
    <dgm:pt modelId="{A608E772-BD11-4210-9104-7AEDBD1008A4}" type="pres">
      <dgm:prSet presAssocID="{9C9DD81A-B434-4011-8787-E573CFF3DD5F}" presName="c3text" presStyleLbl="node1" presStyleIdx="2" presStyleCnt="3">
        <dgm:presLayoutVars>
          <dgm:bulletEnabled val="1"/>
        </dgm:presLayoutVars>
      </dgm:prSet>
      <dgm:spPr/>
    </dgm:pt>
  </dgm:ptLst>
  <dgm:cxnLst>
    <dgm:cxn modelId="{FFFB0502-87A8-4C96-88D5-1AC1F799D1A3}" srcId="{9C9DD81A-B434-4011-8787-E573CFF3DD5F}" destId="{622641F5-9D1E-4E5D-9BB5-C5EB630A06E1}" srcOrd="1" destOrd="0" parTransId="{E86E03BA-2176-4051-BE6B-89ADA142FFA8}" sibTransId="{8457D35E-FA51-4438-B22B-617D52A2D224}"/>
    <dgm:cxn modelId="{1F956C15-1B0D-4189-B429-517248D93624}" type="presOf" srcId="{05DCB0C4-0D15-4C13-AB99-7986EC0515E5}" destId="{A608E772-BD11-4210-9104-7AEDBD1008A4}" srcOrd="1" destOrd="0" presId="urn:microsoft.com/office/officeart/2005/8/layout/venn2"/>
    <dgm:cxn modelId="{4684072B-1B11-4CAE-9D2C-094DF03986DC}" type="presOf" srcId="{622641F5-9D1E-4E5D-9BB5-C5EB630A06E1}" destId="{5B13C5D4-F17F-4577-8712-A8E7AF531CBA}" srcOrd="1" destOrd="0" presId="urn:microsoft.com/office/officeart/2005/8/layout/venn2"/>
    <dgm:cxn modelId="{6640253C-DD55-4B4D-8D65-E2D47B55441E}" type="presOf" srcId="{05DCB0C4-0D15-4C13-AB99-7986EC0515E5}" destId="{FA12C469-369C-4DE5-9EDA-747EDBBB38DA}" srcOrd="0" destOrd="0" presId="urn:microsoft.com/office/officeart/2005/8/layout/venn2"/>
    <dgm:cxn modelId="{5EA09540-C976-482B-B852-2A931310BED8}" type="presOf" srcId="{9C9DD81A-B434-4011-8787-E573CFF3DD5F}" destId="{CA1E4667-240A-49C0-BC04-565D3FC5134A}" srcOrd="0" destOrd="0" presId="urn:microsoft.com/office/officeart/2005/8/layout/venn2"/>
    <dgm:cxn modelId="{BE693488-518F-464E-83F5-980BD49EC08D}" type="presOf" srcId="{C5DC9CE1-2499-41F6-A367-58248E891B3A}" destId="{00926732-BDBC-4F7D-8D66-99B6C510244A}" srcOrd="1" destOrd="0" presId="urn:microsoft.com/office/officeart/2005/8/layout/venn2"/>
    <dgm:cxn modelId="{84BC779B-5405-4124-91FC-26A04252822E}" srcId="{9C9DD81A-B434-4011-8787-E573CFF3DD5F}" destId="{05DCB0C4-0D15-4C13-AB99-7986EC0515E5}" srcOrd="2" destOrd="0" parTransId="{EE0FD9FC-8363-45C4-86AE-63727802B624}" sibTransId="{2D1005DD-5A49-4B3E-86AD-7BAB97ACC41A}"/>
    <dgm:cxn modelId="{C87D93EB-CDD2-4351-81F8-54A06F4C57BF}" srcId="{9C9DD81A-B434-4011-8787-E573CFF3DD5F}" destId="{C5DC9CE1-2499-41F6-A367-58248E891B3A}" srcOrd="0" destOrd="0" parTransId="{C090E8A5-68BB-4178-8F6E-F5D2E00BFAC3}" sibTransId="{DCF73F0E-E299-492E-B95B-699C69B74A67}"/>
    <dgm:cxn modelId="{7918E5F7-6785-472A-8339-F6BC0801DA8D}" type="presOf" srcId="{622641F5-9D1E-4E5D-9BB5-C5EB630A06E1}" destId="{97C26915-0CB1-4E13-8F52-852556D27B92}" srcOrd="0" destOrd="0" presId="urn:microsoft.com/office/officeart/2005/8/layout/venn2"/>
    <dgm:cxn modelId="{5246B4FA-0A43-4A24-9124-131074A17331}" type="presOf" srcId="{C5DC9CE1-2499-41F6-A367-58248E891B3A}" destId="{A357DE67-1F81-4DD2-B58F-FB6EC3A2ACE6}" srcOrd="0" destOrd="0" presId="urn:microsoft.com/office/officeart/2005/8/layout/venn2"/>
    <dgm:cxn modelId="{0E101E6C-E6B5-4107-A45E-010711BF949B}" type="presParOf" srcId="{CA1E4667-240A-49C0-BC04-565D3FC5134A}" destId="{C53AAAF2-D9D0-4023-B9AD-21A4D5E62BE5}" srcOrd="0" destOrd="0" presId="urn:microsoft.com/office/officeart/2005/8/layout/venn2"/>
    <dgm:cxn modelId="{1E921DB4-D71F-40C1-B0CA-9E47F9352D30}" type="presParOf" srcId="{C53AAAF2-D9D0-4023-B9AD-21A4D5E62BE5}" destId="{A357DE67-1F81-4DD2-B58F-FB6EC3A2ACE6}" srcOrd="0" destOrd="0" presId="urn:microsoft.com/office/officeart/2005/8/layout/venn2"/>
    <dgm:cxn modelId="{A0770158-0828-4C1B-8C7D-0078372DCABF}" type="presParOf" srcId="{C53AAAF2-D9D0-4023-B9AD-21A4D5E62BE5}" destId="{00926732-BDBC-4F7D-8D66-99B6C510244A}" srcOrd="1" destOrd="0" presId="urn:microsoft.com/office/officeart/2005/8/layout/venn2"/>
    <dgm:cxn modelId="{02AC5532-31C5-46AE-B8FE-45F189213BEC}" type="presParOf" srcId="{CA1E4667-240A-49C0-BC04-565D3FC5134A}" destId="{09F4121E-41C4-47E7-A76A-835189B19F48}" srcOrd="1" destOrd="0" presId="urn:microsoft.com/office/officeart/2005/8/layout/venn2"/>
    <dgm:cxn modelId="{137DD427-11E5-4165-98A4-95C33D8E3F55}" type="presParOf" srcId="{09F4121E-41C4-47E7-A76A-835189B19F48}" destId="{97C26915-0CB1-4E13-8F52-852556D27B92}" srcOrd="0" destOrd="0" presId="urn:microsoft.com/office/officeart/2005/8/layout/venn2"/>
    <dgm:cxn modelId="{1670B3A3-7C5E-40BE-A2EE-03978FFB3805}" type="presParOf" srcId="{09F4121E-41C4-47E7-A76A-835189B19F48}" destId="{5B13C5D4-F17F-4577-8712-A8E7AF531CBA}" srcOrd="1" destOrd="0" presId="urn:microsoft.com/office/officeart/2005/8/layout/venn2"/>
    <dgm:cxn modelId="{C8DB87FE-420D-4135-8D7F-5A615B9B139B}" type="presParOf" srcId="{CA1E4667-240A-49C0-BC04-565D3FC5134A}" destId="{9393C637-C580-4626-B60B-17631B5926DE}" srcOrd="2" destOrd="0" presId="urn:microsoft.com/office/officeart/2005/8/layout/venn2"/>
    <dgm:cxn modelId="{F59EAB3A-900C-466E-9AFE-388D515860EA}" type="presParOf" srcId="{9393C637-C580-4626-B60B-17631B5926DE}" destId="{FA12C469-369C-4DE5-9EDA-747EDBBB38DA}" srcOrd="0" destOrd="0" presId="urn:microsoft.com/office/officeart/2005/8/layout/venn2"/>
    <dgm:cxn modelId="{AB85F33F-9574-4E0C-8BE8-D1B9C4E798CE}" type="presParOf" srcId="{9393C637-C580-4626-B60B-17631B5926DE}" destId="{A608E772-BD11-4210-9104-7AEDBD1008A4}" srcOrd="1" destOrd="0" presId="urn:microsoft.com/office/officeart/2005/8/layout/venn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A357DE67-1F81-4DD2-B58F-FB6EC3A2ACE6}">
      <dsp:nvSpPr>
        <dsp:cNvPr id="0" name=""/>
        <dsp:cNvSpPr/>
      </dsp:nvSpPr>
      <dsp:spPr>
        <a:xfrm>
          <a:off x="897466" y="0"/>
          <a:ext cx="2743200" cy="2743200"/>
        </a:xfrm>
        <a:prstGeom prst="ellipse">
          <a:avLst/>
        </a:prstGeom>
        <a:solidFill>
          <a:schemeClr val="bg2">
            <a:lumMod val="75000"/>
          </a:schemeClr>
        </a:solidFill>
        <a:ln w="12700" cap="flat" cmpd="sng" algn="ctr">
          <a:solidFill>
            <a:schemeClr val="tx1"/>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8232" tIns="78232" rIns="78232" bIns="78232" numCol="1" spcCol="1270" anchor="ctr" anchorCtr="0">
          <a:noAutofit/>
        </a:bodyPr>
        <a:lstStyle/>
        <a:p>
          <a:pPr marL="0" lvl="0" indent="0" algn="ctr" defTabSz="488950">
            <a:lnSpc>
              <a:spcPct val="90000"/>
            </a:lnSpc>
            <a:spcBef>
              <a:spcPct val="0"/>
            </a:spcBef>
            <a:spcAft>
              <a:spcPct val="35000"/>
            </a:spcAft>
            <a:buNone/>
          </a:pPr>
          <a:r>
            <a:rPr lang="en-US" sz="1100" b="1" kern="1200">
              <a:solidFill>
                <a:schemeClr val="tx1"/>
              </a:solidFill>
            </a:rPr>
            <a:t>Strong Socio-Economic Index</a:t>
          </a:r>
        </a:p>
      </dsp:txBody>
      <dsp:txXfrm>
        <a:off x="1789692" y="137159"/>
        <a:ext cx="958748" cy="411480"/>
      </dsp:txXfrm>
    </dsp:sp>
    <dsp:sp modelId="{97C26915-0CB1-4E13-8F52-852556D27B92}">
      <dsp:nvSpPr>
        <dsp:cNvPr id="0" name=""/>
        <dsp:cNvSpPr/>
      </dsp:nvSpPr>
      <dsp:spPr>
        <a:xfrm>
          <a:off x="1240366" y="685799"/>
          <a:ext cx="2057400" cy="2057400"/>
        </a:xfrm>
        <a:prstGeom prst="ellipse">
          <a:avLst/>
        </a:prstGeom>
        <a:solidFill>
          <a:schemeClr val="bg1">
            <a:lumMod val="75000"/>
          </a:schemeClr>
        </a:solidFill>
        <a:ln w="12700" cap="flat" cmpd="sng" algn="ctr">
          <a:solidFill>
            <a:schemeClr val="tx1"/>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99568" tIns="99568" rIns="99568" bIns="99568" numCol="1" spcCol="1270" anchor="ctr" anchorCtr="0">
          <a:noAutofit/>
        </a:bodyPr>
        <a:lstStyle/>
        <a:p>
          <a:pPr marL="0" lvl="0" indent="0" algn="l" defTabSz="622300">
            <a:lnSpc>
              <a:spcPct val="90000"/>
            </a:lnSpc>
            <a:spcBef>
              <a:spcPct val="0"/>
            </a:spcBef>
            <a:spcAft>
              <a:spcPct val="35000"/>
            </a:spcAft>
            <a:buNone/>
          </a:pPr>
          <a:endParaRPr lang="en-US" sz="1400" kern="1200">
            <a:solidFill>
              <a:schemeClr val="tx1"/>
            </a:solidFill>
          </a:endParaRPr>
        </a:p>
        <a:p>
          <a:pPr marL="0" lvl="0" indent="0" algn="l" defTabSz="622300">
            <a:lnSpc>
              <a:spcPct val="90000"/>
            </a:lnSpc>
            <a:spcBef>
              <a:spcPct val="0"/>
            </a:spcBef>
            <a:spcAft>
              <a:spcPct val="35000"/>
            </a:spcAft>
            <a:buNone/>
          </a:pPr>
          <a:r>
            <a:rPr lang="en-US" sz="1200" b="1" kern="1200">
              <a:solidFill>
                <a:schemeClr val="tx1"/>
              </a:solidFill>
            </a:rPr>
            <a:t>Resilient Agricultural Sector </a:t>
          </a:r>
        </a:p>
      </dsp:txBody>
      <dsp:txXfrm>
        <a:off x="1789692" y="814387"/>
        <a:ext cx="958748" cy="385762"/>
      </dsp:txXfrm>
    </dsp:sp>
    <dsp:sp modelId="{FA12C469-369C-4DE5-9EDA-747EDBBB38DA}">
      <dsp:nvSpPr>
        <dsp:cNvPr id="0" name=""/>
        <dsp:cNvSpPr/>
      </dsp:nvSpPr>
      <dsp:spPr>
        <a:xfrm>
          <a:off x="1583266" y="1371600"/>
          <a:ext cx="1371600" cy="1371600"/>
        </a:xfrm>
        <a:prstGeom prst="ellipse">
          <a:avLst/>
        </a:prstGeom>
        <a:solidFill>
          <a:schemeClr val="bg1">
            <a:lumMod val="85000"/>
          </a:schemeClr>
        </a:solidFill>
        <a:ln w="12700" cap="flat" cmpd="sng" algn="ctr">
          <a:solidFill>
            <a:schemeClr val="tx1">
              <a:lumMod val="95000"/>
              <a:lumOff val="500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ctr" anchorCtr="0">
          <a:noAutofit/>
        </a:bodyPr>
        <a:lstStyle/>
        <a:p>
          <a:pPr marL="0" lvl="0" indent="0" algn="l" defTabSz="533400">
            <a:lnSpc>
              <a:spcPct val="90000"/>
            </a:lnSpc>
            <a:spcBef>
              <a:spcPct val="0"/>
            </a:spcBef>
            <a:spcAft>
              <a:spcPct val="35000"/>
            </a:spcAft>
            <a:buNone/>
          </a:pPr>
          <a:r>
            <a:rPr lang="en-US" sz="1200" b="1" kern="1200">
              <a:solidFill>
                <a:schemeClr val="tx1"/>
              </a:solidFill>
            </a:rPr>
            <a:t>Sustainable Food Security </a:t>
          </a:r>
        </a:p>
      </dsp:txBody>
      <dsp:txXfrm>
        <a:off x="1784132" y="1714500"/>
        <a:ext cx="969867" cy="685800"/>
      </dsp:txXfrm>
    </dsp:sp>
  </dsp:spTree>
</dsp:drawing>
</file>

<file path=xl/diagrams/layout1.xml><?xml version="1.0" encoding="utf-8"?>
<dgm:layoutDef xmlns:dgm="http://schemas.openxmlformats.org/drawingml/2006/diagram" xmlns:a="http://schemas.openxmlformats.org/drawingml/2006/main" uniqueId="urn:microsoft.com/office/officeart/2005/8/layout/venn2">
  <dgm:title val=""/>
  <dgm:desc val=""/>
  <dgm:catLst>
    <dgm:cat type="relationship" pri="30000"/>
  </dgm:catLst>
  <dgm:sampData>
    <dgm:dataModel>
      <dgm:ptLst>
        <dgm:pt modelId="0" type="doc"/>
        <dgm:pt modelId="1">
          <dgm:prSet phldr="1"/>
        </dgm:pt>
        <dgm:pt modelId="2">
          <dgm:prSet phldr="1"/>
        </dgm:pt>
        <dgm:pt modelId="3">
          <dgm:prSet phldr="1"/>
        </dgm:pt>
        <dgm:pt modelId="4">
          <dgm:prSet phldr="1"/>
        </dgm:pt>
      </dgm:ptLst>
      <dgm:cxnLst>
        <dgm:cxn modelId="5" srcId="0" destId="1" srcOrd="0" destOrd="0"/>
        <dgm:cxn modelId="6" srcId="0" destId="2" srcOrd="1" destOrd="0"/>
        <dgm:cxn modelId="7" srcId="0" destId="3" srcOrd="2" destOrd="0"/>
        <dgm:cxn modelId="8" srcId="0" destId="4" srcOrd="3"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chMax val="7"/>
      <dgm:resizeHandles val="exact"/>
    </dgm:varLst>
    <dgm:alg type="composite">
      <dgm:param type="ar" val="1"/>
    </dgm:alg>
    <dgm:shape xmlns:r="http://schemas.openxmlformats.org/officeDocument/2006/relationships" r:blip="">
      <dgm:adjLst/>
    </dgm:shape>
    <dgm:presOf/>
    <dgm:choose name="Name1">
      <dgm:if name="Name2" axis="ch" ptType="node" func="cnt" op="lte" val="3">
        <dgm:constrLst>
          <dgm:constr type="w" for="ch" forName="comp1" refType="w"/>
          <dgm:constr type="h" for="ch" forName="comp1" refType="w" refFor="ch" refForName="comp1"/>
          <dgm:constr type="w" for="ch" forName="comp2" refType="w" fact="0.75"/>
          <dgm:constr type="h" for="ch" forName="comp2" refType="w" refFor="ch" refForName="comp2"/>
          <dgm:constr type="ctrX" for="ch" forName="comp2" refType="ctrX" refFor="ch" refForName="comp1"/>
          <dgm:constr type="b" for="ch" forName="comp2" refType="b" refFor="ch" refForName="comp1"/>
          <dgm:constr type="w" for="ch" forName="comp3" refType="w" fact="0.5"/>
          <dgm:constr type="h" for="ch" forName="comp3" refType="w" refFor="ch" refForName="comp3"/>
          <dgm:constr type="ctrX" for="ch" forName="comp3" refType="ctrX" refFor="ch" refForName="comp1"/>
          <dgm:constr type="b" for="ch" forName="comp3" refType="b" refFor="ch" refForName="comp1"/>
          <dgm:constr type="primFontSz" for="des" ptType="node" op="equ" val="65"/>
        </dgm:constrLst>
      </dgm:if>
      <dgm:if name="Name3" axis="ch" ptType="node" func="cnt" op="equ" val="4">
        <dgm:constrLst>
          <dgm:constr type="w" for="ch" forName="comp1" refType="w"/>
          <dgm:constr type="h" for="ch" forName="comp1" refType="w" refFor="ch" refForName="comp1"/>
          <dgm:constr type="w" for="ch" forName="comp2" refType="w" fact="0.8"/>
          <dgm:constr type="h" for="ch" forName="comp2" refType="w" refFor="ch" refForName="comp2"/>
          <dgm:constr type="ctrX" for="ch" forName="comp2" refType="ctrX" refFor="ch" refForName="comp1"/>
          <dgm:constr type="b" for="ch" forName="comp2" refType="b" refFor="ch" refForName="comp1"/>
          <dgm:constr type="w" for="ch" forName="comp3" refType="w" fact="0.6"/>
          <dgm:constr type="h" for="ch" forName="comp3" refType="w" refFor="ch" refForName="comp3"/>
          <dgm:constr type="ctrX" for="ch" forName="comp3" refType="ctrX" refFor="ch" refForName="comp1"/>
          <dgm:constr type="b" for="ch" forName="comp3" refType="b" refFor="ch" refForName="comp1"/>
          <dgm:constr type="w" for="ch" forName="comp4" refType="w" fact="0.4"/>
          <dgm:constr type="h" for="ch" forName="comp4" refType="w" refFor="ch" refForName="comp4"/>
          <dgm:constr type="ctrX" for="ch" forName="comp4" refType="ctrX" refFor="ch" refForName="comp1"/>
          <dgm:constr type="b" for="ch" forName="comp4" refType="b" refFor="ch" refForName="comp1"/>
          <dgm:constr type="primFontSz" for="des" ptType="node" op="equ" val="65"/>
        </dgm:constrLst>
      </dgm:if>
      <dgm:else name="Name4">
        <dgm:constrLst>
          <dgm:constr type="w" for="ch" forName="comp1" refType="w"/>
          <dgm:constr type="h" for="ch" forName="comp1" refType="w" refFor="ch" refForName="comp1"/>
          <dgm:constr type="w" for="ch" forName="comp2" refType="w" fact="0.85"/>
          <dgm:constr type="h" for="ch" forName="comp2" refType="w" refFor="ch" refForName="comp2"/>
          <dgm:constr type="ctrX" for="ch" forName="comp2" refType="ctrX" refFor="ch" refForName="comp1"/>
          <dgm:constr type="b" for="ch" forName="comp2" refType="b" refFor="ch" refForName="comp1"/>
          <dgm:constr type="w" for="ch" forName="comp3" refType="w" fact="0.7"/>
          <dgm:constr type="h" for="ch" forName="comp3" refType="w" refFor="ch" refForName="comp3"/>
          <dgm:constr type="ctrX" for="ch" forName="comp3" refType="ctrX" refFor="ch" refForName="comp1"/>
          <dgm:constr type="b" for="ch" forName="comp3" refType="b" refFor="ch" refForName="comp1"/>
          <dgm:constr type="w" for="ch" forName="comp4" refType="w" fact="0.55"/>
          <dgm:constr type="h" for="ch" forName="comp4" refType="w" refFor="ch" refForName="comp4"/>
          <dgm:constr type="ctrX" for="ch" forName="comp4" refType="ctrX" refFor="ch" refForName="comp1"/>
          <dgm:constr type="b" for="ch" forName="comp4" refType="b" refFor="ch" refForName="comp1"/>
          <dgm:constr type="w" for="ch" forName="comp5" refType="w" fact="0.4"/>
          <dgm:constr type="h" for="ch" forName="comp5" refType="w" refFor="ch" refForName="comp5"/>
          <dgm:constr type="ctrX" for="ch" forName="comp5" refType="ctrX" refFor="ch" refForName="comp1"/>
          <dgm:constr type="b" for="ch" forName="comp5" refType="b" refFor="ch" refForName="comp1"/>
          <dgm:constr type="w" for="ch" forName="comp6" refType="w" fact="0.25"/>
          <dgm:constr type="h" for="ch" forName="comp6" refType="w" refFor="ch" refForName="comp6"/>
          <dgm:constr type="ctrX" for="ch" forName="comp6" refType="ctrX" refFor="ch" refForName="comp1"/>
          <dgm:constr type="b" for="ch" forName="comp6" refType="b" refFor="ch" refForName="comp1"/>
          <dgm:constr type="w" for="ch" forName="comp7" refType="w" fact="0.15"/>
          <dgm:constr type="h" for="ch" forName="comp7" refType="w" refFor="ch" refForName="comp7"/>
          <dgm:constr type="ctrX" for="ch" forName="comp7" refType="ctrX" refFor="ch" refForName="comp1"/>
          <dgm:constr type="b" for="ch" forName="comp7" refType="b" refFor="ch" refForName="comp1"/>
          <dgm:constr type="primFontSz" for="des" ptType="node" op="equ" val="65"/>
        </dgm:constrLst>
      </dgm:else>
    </dgm:choose>
    <dgm:ruleLst/>
    <dgm:choose name="Name5">
      <dgm:if name="Name6" axis="ch" ptType="node" func="cnt" op="gte" val="1">
        <dgm:layoutNode name="comp1">
          <dgm:alg type="composite"/>
          <dgm:shape xmlns:r="http://schemas.openxmlformats.org/officeDocument/2006/relationships" r:blip="">
            <dgm:adjLst/>
          </dgm:shape>
          <dgm:presOf/>
          <dgm:choose name="Name7">
            <dgm:if name="Name8" axis="ch" ptType="node" func="cnt" op="equ" val="1">
              <dgm:constrLst>
                <dgm:constr type="w" for="ch" forName="circle1" refType="w"/>
                <dgm:constr type="h" for="ch" forName="circle1" refType="h"/>
                <dgm:constr type="ctrX" for="ch" forName="circle1" refType="w" fact="0.5"/>
                <dgm:constr type="ctrY" for="ch" forName="circle1" refType="h" fact="0.5"/>
                <dgm:constr type="ctrX" for="ch" forName="c1text" refType="w" fact="0.5"/>
                <dgm:constr type="ctrY" for="ch" forName="c1text" refType="h" fact="0.5"/>
                <dgm:constr type="w" for="ch" forName="c1text" refType="w" refFor="ch" refForName="circle1" fact="0.70711"/>
                <dgm:constr type="h" for="ch" forName="c1text" refType="h" refFor="ch" refForName="circle1" fact="0.5"/>
              </dgm:constrLst>
            </dgm:if>
            <dgm:if name="Name9" axis="ch" ptType="node" func="cnt" op="equ" val="2">
              <dgm:constrLst>
                <dgm:constr type="w" for="ch" forName="circle1" refType="w"/>
                <dgm:constr type="h" for="ch" forName="circle1" refType="h"/>
                <dgm:constr type="ctrX" for="ch" forName="circle1" refType="w" fact="0.5"/>
                <dgm:constr type="ctrY" for="ch" forName="circle1" refType="h" fact="0.5"/>
                <dgm:constr type="ctrX" for="ch" forName="c1text" refType="w" fact="0.5"/>
                <dgm:constr type="ctrY" for="ch" forName="c1text" refType="h" fact="0.16"/>
                <dgm:constr type="w" for="ch" forName="c1text" refType="w" refFor="ch" refForName="circle1" fact="0.525"/>
                <dgm:constr type="h" for="ch" forName="c1text" refType="h" refFor="ch" refForName="circle1" fact="0.17"/>
              </dgm:constrLst>
            </dgm:if>
            <dgm:if name="Name10" axis="ch" ptType="node" func="cnt" op="equ" val="3">
              <dgm:constrLst>
                <dgm:constr type="w" for="ch" forName="circle1" refType="w"/>
                <dgm:constr type="h" for="ch" forName="circle1" refType="h"/>
                <dgm:constr type="ctrX" for="ch" forName="circle1" refType="w" fact="0.5"/>
                <dgm:constr type="ctrY" for="ch" forName="circle1" refType="h" fact="0.5"/>
                <dgm:constr type="ctrX" for="ch" forName="c1text" refType="w" fact="0.5"/>
                <dgm:constr type="ctrY" for="ch" forName="c1text" refType="h" fact="0.125"/>
                <dgm:constr type="w" for="ch" forName="c1text" refType="w" refFor="ch" refForName="circle1" fact="0.3495"/>
                <dgm:constr type="h" for="ch" forName="c1text" refType="h" refFor="ch" refForName="circle1" fact="0.15"/>
              </dgm:constrLst>
            </dgm:if>
            <dgm:if name="Name11" axis="ch" ptType="node" func="cnt" op="equ" val="4">
              <dgm:constrLst>
                <dgm:constr type="w" for="ch" forName="circle1" refType="w"/>
                <dgm:constr type="h" for="ch" forName="circle1" refType="h"/>
                <dgm:constr type="ctrX" for="ch" forName="circle1" refType="w" fact="0.5"/>
                <dgm:constr type="ctrY" for="ch" forName="circle1" refType="h" fact="0.5"/>
                <dgm:constr type="ctrX" for="ch" forName="c1text" refType="w" fact="0.5"/>
                <dgm:constr type="ctrY" for="ch" forName="c1text" refType="h" fact="0.125"/>
                <dgm:constr type="w" for="ch" forName="c1text" refType="w" refFor="ch" refForName="circle1" fact="0.2796"/>
                <dgm:constr type="h" for="ch" forName="c1text" refType="h" refFor="ch" refForName="circle1" fact="0.15"/>
              </dgm:constrLst>
            </dgm:if>
            <dgm:if name="Name12" axis="ch" ptType="node" func="cnt" op="gte" val="5">
              <dgm:constrLst>
                <dgm:constr type="w" for="ch" forName="circle1" refType="w"/>
                <dgm:constr type="h" for="ch" forName="circle1" refType="h"/>
                <dgm:constr type="ctrX" for="ch" forName="circle1" refType="w" fact="0.5"/>
                <dgm:constr type="ctrY" for="ch" forName="circle1" refType="h" fact="0.5"/>
                <dgm:constr type="ctrX" for="ch" forName="c1text" refType="w" fact="0.5"/>
                <dgm:constr type="ctrY" for="ch" forName="c1text" refType="h" fact="0.1"/>
                <dgm:constr type="w" for="ch" forName="c1text" refType="w" refFor="ch" refForName="circle1" fact="0.375"/>
                <dgm:constr type="h" for="ch" forName="c1text" refType="h" refFor="ch" refForName="circle1" fact="0.1"/>
              </dgm:constrLst>
            </dgm:if>
            <dgm:else name="Name13"/>
          </dgm:choose>
          <dgm:ruleLst/>
          <dgm:layoutNode name="circle1" styleLbl="node1">
            <dgm:alg type="sp"/>
            <dgm:shape xmlns:r="http://schemas.openxmlformats.org/officeDocument/2006/relationships" type="ellipse" r:blip="">
              <dgm:adjLst/>
            </dgm:shape>
            <dgm:presOf axis="ch desOrSelf" ptType="node node" st="1 1" cnt="1 0"/>
            <dgm:constrLst>
              <dgm:constr type="h" refType="w"/>
            </dgm:constrLst>
            <dgm:ruleLst/>
          </dgm:layoutNode>
          <dgm:layoutNode name="c1text">
            <dgm:varLst>
              <dgm:bulletEnabled val="1"/>
            </dgm:varLst>
            <dgm:alg type="tx"/>
            <dgm:shape xmlns:r="http://schemas.openxmlformats.org/officeDocument/2006/relationships" type="rect" r:blip="" hideGeom="1">
              <dgm:adjLst/>
            </dgm:shape>
            <dgm:presOf axis="ch desOrSelf" ptType="node node" st="1 1" cnt="1 0"/>
            <dgm:constrLst/>
            <dgm:ruleLst>
              <dgm:rule type="primFontSz" val="5" fact="NaN" max="NaN"/>
            </dgm:ruleLst>
          </dgm:layoutNode>
        </dgm:layoutNode>
      </dgm:if>
      <dgm:else name="Name14"/>
    </dgm:choose>
    <dgm:choose name="Name15">
      <dgm:if name="Name16" axis="ch" ptType="node" func="cnt" op="gte" val="2">
        <dgm:layoutNode name="comp2">
          <dgm:alg type="composite"/>
          <dgm:shape xmlns:r="http://schemas.openxmlformats.org/officeDocument/2006/relationships" r:blip="">
            <dgm:adjLst/>
          </dgm:shape>
          <dgm:presOf/>
          <dgm:choose name="Name17">
            <dgm:if name="Name18" axis="ch" ptType="node" func="cnt" op="equ" val="2">
              <dgm:constrLst>
                <dgm:constr type="w" for="ch" forName="circle2" refType="w"/>
                <dgm:constr type="h" for="ch" forName="circle2" refType="h"/>
                <dgm:constr type="ctrX" for="ch" forName="circle2" refType="w" fact="0.5"/>
                <dgm:constr type="ctrY" for="ch" forName="circle2" refType="h" fact="0.5"/>
                <dgm:constr type="ctrX" for="ch" forName="c2text" refType="w" fact="0.5"/>
                <dgm:constr type="ctrY" for="ch" forName="c2text" refType="h" fact="0.5"/>
                <dgm:constr type="w" for="ch" forName="c2text" refType="w" refFor="ch" refForName="circle2" fact="0.70711"/>
                <dgm:constr type="h" for="ch" forName="c2text" refType="h" refFor="ch" refForName="circle2" fact="0.5"/>
              </dgm:constrLst>
            </dgm:if>
            <dgm:if name="Name19" axis="ch" ptType="node" func="cnt" op="equ" val="3">
              <dgm:constrLst>
                <dgm:constr type="w" for="ch" forName="circle2" refType="w"/>
                <dgm:constr type="h" for="ch" forName="circle2" refType="h"/>
                <dgm:constr type="ctrX" for="ch" forName="circle2" refType="w" fact="0.5"/>
                <dgm:constr type="ctrY" for="ch" forName="circle2" refType="h" fact="0.5"/>
                <dgm:constr type="ctrX" for="ch" forName="c2text" refType="w" fact="0.5"/>
                <dgm:constr type="ctrY" for="ch" forName="c2text" refType="h" fact="0.15625"/>
                <dgm:constr type="w" for="ch" forName="c2text" refType="w" refFor="ch" refForName="circle2" fact="0.466"/>
                <dgm:constr type="h" for="ch" forName="c2text" refType="h" refFor="ch" refForName="circle2" fact="0.1875"/>
              </dgm:constrLst>
            </dgm:if>
            <dgm:if name="Name20" axis="ch" ptType="node" func="cnt" op="equ" val="4">
              <dgm:constrLst>
                <dgm:constr type="w" for="ch" forName="circle2" refType="w"/>
                <dgm:constr type="h" for="ch" forName="circle2" refType="h"/>
                <dgm:constr type="ctrX" for="ch" forName="circle2" refType="w" fact="0.5"/>
                <dgm:constr type="ctrY" for="ch" forName="circle2" refType="h" fact="0.5"/>
                <dgm:constr type="ctrX" for="ch" forName="c2text" refType="w" fact="0.5"/>
                <dgm:constr type="ctrY" for="ch" forName="c2text" refType="h" fact="0.15"/>
                <dgm:constr type="w" for="ch" forName="c2text" refType="w" refFor="ch" refForName="circle2" fact="0.3495"/>
                <dgm:constr type="h" for="ch" forName="c2text" refType="h" refFor="ch" refForName="circle2" fact="0.18"/>
              </dgm:constrLst>
            </dgm:if>
            <dgm:if name="Name21" axis="ch" ptType="node" func="cnt" op="gte" val="5">
              <dgm:constrLst>
                <dgm:constr type="w" for="ch" forName="circle2" refType="w"/>
                <dgm:constr type="h" for="ch" forName="circle2" refType="h"/>
                <dgm:constr type="ctrX" for="ch" forName="circle2" refType="w" fact="0.5"/>
                <dgm:constr type="ctrY" for="ch" forName="circle2" refType="h" fact="0.5"/>
                <dgm:constr type="ctrX" for="ch" forName="c2text" refType="w" fact="0.5"/>
                <dgm:constr type="ctrY" for="ch" forName="c2text" refType="h" fact="0.115"/>
                <dgm:constr type="w" for="ch" forName="c2text" refType="w" refFor="ch" refForName="circle2" fact="0.43125"/>
                <dgm:constr type="h" for="ch" forName="c2text" refType="h" refFor="ch" refForName="circle2" fact="0.115"/>
              </dgm:constrLst>
            </dgm:if>
            <dgm:else name="Name22"/>
          </dgm:choose>
          <dgm:ruleLst/>
          <dgm:layoutNode name="circle2" styleLbl="node1">
            <dgm:alg type="sp"/>
            <dgm:shape xmlns:r="http://schemas.openxmlformats.org/officeDocument/2006/relationships" type="ellipse" r:blip="">
              <dgm:adjLst/>
            </dgm:shape>
            <dgm:presOf axis="ch desOrSelf" ptType="node node" st="2 1" cnt="1 0"/>
            <dgm:constrLst>
              <dgm:constr type="h" refType="w"/>
            </dgm:constrLst>
            <dgm:ruleLst/>
          </dgm:layoutNode>
          <dgm:layoutNode name="c2text">
            <dgm:varLst>
              <dgm:bulletEnabled val="1"/>
            </dgm:varLst>
            <dgm:alg type="tx"/>
            <dgm:shape xmlns:r="http://schemas.openxmlformats.org/officeDocument/2006/relationships" type="rect" r:blip="" hideGeom="1">
              <dgm:adjLst/>
            </dgm:shape>
            <dgm:presOf axis="ch desOrSelf" ptType="node node" st="2 1" cnt="1 0"/>
            <dgm:constrLst/>
            <dgm:ruleLst>
              <dgm:rule type="primFontSz" val="5" fact="NaN" max="NaN"/>
            </dgm:ruleLst>
          </dgm:layoutNode>
        </dgm:layoutNode>
      </dgm:if>
      <dgm:else name="Name23"/>
    </dgm:choose>
    <dgm:choose name="Name24">
      <dgm:if name="Name25" axis="ch" ptType="node" func="cnt" op="gte" val="3">
        <dgm:layoutNode name="comp3">
          <dgm:alg type="composite"/>
          <dgm:shape xmlns:r="http://schemas.openxmlformats.org/officeDocument/2006/relationships" r:blip="">
            <dgm:adjLst/>
          </dgm:shape>
          <dgm:presOf/>
          <dgm:choose name="Name26">
            <dgm:if name="Name27" axis="ch" ptType="node" func="cnt" op="equ" val="3">
              <dgm:constrLst>
                <dgm:constr type="w" for="ch" forName="circle3" refType="w"/>
                <dgm:constr type="h" for="ch" forName="circle3" refType="h"/>
                <dgm:constr type="ctrX" for="ch" forName="circle3" refType="w" fact="0.5"/>
                <dgm:constr type="ctrY" for="ch" forName="circle3" refType="h" fact="0.5"/>
                <dgm:constr type="ctrX" for="ch" forName="c3text" refType="w" fact="0.5"/>
                <dgm:constr type="ctrY" for="ch" forName="c3text" refType="h" fact="0.5"/>
                <dgm:constr type="w" for="ch" forName="c3text" refType="w" refFor="ch" refForName="circle3" fact="0.70711"/>
                <dgm:constr type="h" for="ch" forName="c3text" refType="h" refFor="ch" refForName="circle3" fact="0.5"/>
              </dgm:constrLst>
            </dgm:if>
            <dgm:if name="Name28" axis="ch" ptType="node" func="cnt" op="equ" val="4">
              <dgm:constrLst>
                <dgm:constr type="w" for="ch" forName="circle3" refType="w"/>
                <dgm:constr type="h" for="ch" forName="circle3" refType="h"/>
                <dgm:constr type="ctrX" for="ch" forName="circle3" refType="w" fact="0.5"/>
                <dgm:constr type="ctrY" for="ch" forName="circle3" refType="h" fact="0.5"/>
                <dgm:constr type="ctrX" for="ch" forName="c3text" refType="w" fact="0.5"/>
                <dgm:constr type="ctrY" for="ch" forName="c3text" refType="h" fact="0.1875"/>
                <dgm:constr type="w" for="ch" forName="c3text" refType="w" refFor="ch" refForName="circle3" fact="0.466"/>
                <dgm:constr type="h" for="ch" forName="c3text" refType="h" refFor="ch" refForName="circle3" fact="0.225"/>
              </dgm:constrLst>
            </dgm:if>
            <dgm:if name="Name29" axis="ch" ptType="node" func="cnt" op="gte" val="5">
              <dgm:constrLst>
                <dgm:constr type="w" for="ch" forName="circle3" refType="w"/>
                <dgm:constr type="h" for="ch" forName="circle3" refType="h"/>
                <dgm:constr type="ctrX" for="ch" forName="circle3" refType="w" fact="0.5"/>
                <dgm:constr type="ctrY" for="ch" forName="circle3" refType="h" fact="0.5"/>
                <dgm:constr type="ctrX" for="ch" forName="c3text" refType="w" fact="0.5"/>
                <dgm:constr type="ctrY" for="ch" forName="c3text" refType="h" fact="0.138"/>
                <dgm:constr type="w" for="ch" forName="c3text" refType="w" refFor="ch" refForName="circle3" fact="0.5175"/>
                <dgm:constr type="h" for="ch" forName="c3text" refType="h" refFor="ch" refForName="circle3" fact="0.138"/>
              </dgm:constrLst>
            </dgm:if>
            <dgm:else name="Name30"/>
          </dgm:choose>
          <dgm:ruleLst/>
          <dgm:layoutNode name="circle3" styleLbl="node1">
            <dgm:alg type="sp"/>
            <dgm:shape xmlns:r="http://schemas.openxmlformats.org/officeDocument/2006/relationships" type="ellipse" r:blip="">
              <dgm:adjLst/>
            </dgm:shape>
            <dgm:presOf axis="ch desOrSelf" ptType="node node" st="3 1" cnt="1 0"/>
            <dgm:constrLst>
              <dgm:constr type="h" refType="w"/>
            </dgm:constrLst>
            <dgm:ruleLst/>
          </dgm:layoutNode>
          <dgm:layoutNode name="c3text">
            <dgm:varLst>
              <dgm:bulletEnabled val="1"/>
            </dgm:varLst>
            <dgm:alg type="tx"/>
            <dgm:shape xmlns:r="http://schemas.openxmlformats.org/officeDocument/2006/relationships" type="rect" r:blip="" hideGeom="1">
              <dgm:adjLst/>
            </dgm:shape>
            <dgm:presOf axis="ch desOrSelf" ptType="node node" st="3 1" cnt="1 0"/>
            <dgm:constrLst/>
            <dgm:ruleLst>
              <dgm:rule type="primFontSz" val="5" fact="NaN" max="NaN"/>
            </dgm:ruleLst>
          </dgm:layoutNode>
        </dgm:layoutNode>
      </dgm:if>
      <dgm:else name="Name31"/>
    </dgm:choose>
    <dgm:choose name="Name32">
      <dgm:if name="Name33" axis="ch" ptType="node" func="cnt" op="gte" val="4">
        <dgm:layoutNode name="comp4">
          <dgm:alg type="composite"/>
          <dgm:shape xmlns:r="http://schemas.openxmlformats.org/officeDocument/2006/relationships" r:blip="">
            <dgm:adjLst/>
          </dgm:shape>
          <dgm:presOf/>
          <dgm:choose name="Name34">
            <dgm:if name="Name35" axis="ch" ptType="node" func="cnt" op="equ" val="4">
              <dgm:constrLst>
                <dgm:constr type="w" for="ch" forName="circle4" refType="w"/>
                <dgm:constr type="h" for="ch" forName="circle4" refType="h"/>
                <dgm:constr type="ctrX" for="ch" forName="circle4" refType="w" fact="0.5"/>
                <dgm:constr type="ctrY" for="ch" forName="circle4" refType="h" fact="0.5"/>
                <dgm:constr type="ctrX" for="ch" forName="c4text" refType="w" fact="0.5"/>
                <dgm:constr type="ctrY" for="ch" forName="c4text" refType="h" fact="0.5"/>
                <dgm:constr type="w" for="ch" forName="c4text" refType="w" refFor="ch" refForName="circle4" fact="0.70711"/>
                <dgm:constr type="h" for="ch" forName="c4text" refType="h" refFor="ch" refForName="circle4" fact="0.5"/>
              </dgm:constrLst>
            </dgm:if>
            <dgm:if name="Name36" axis="ch" ptType="node" func="cnt" op="gte" val="5">
              <dgm:constrLst>
                <dgm:constr type="w" for="ch" forName="circle4" refType="w"/>
                <dgm:constr type="h" for="ch" forName="circle4" refType="h"/>
                <dgm:constr type="ctrX" for="ch" forName="circle4" refType="w" fact="0.5"/>
                <dgm:constr type="ctrY" for="ch" forName="circle4" refType="h" fact="0.5"/>
                <dgm:constr type="ctrX" for="ch" forName="c4text" refType="w" fact="0.5"/>
                <dgm:constr type="ctrY" for="ch" forName="c4text" refType="h" fact="0.18"/>
                <dgm:constr type="w" for="ch" forName="c4text" refType="w" refFor="ch" refForName="circle4" fact="0.54"/>
                <dgm:constr type="h" for="ch" forName="c4text" refType="h" refFor="ch" refForName="circle4" fact="0.18"/>
              </dgm:constrLst>
            </dgm:if>
            <dgm:else name="Name37"/>
          </dgm:choose>
          <dgm:ruleLst/>
          <dgm:layoutNode name="circle4" styleLbl="node1">
            <dgm:alg type="sp"/>
            <dgm:shape xmlns:r="http://schemas.openxmlformats.org/officeDocument/2006/relationships" type="ellipse" r:blip="">
              <dgm:adjLst/>
            </dgm:shape>
            <dgm:presOf axis="ch desOrSelf" ptType="node node" st="4 1" cnt="1 0"/>
            <dgm:constrLst>
              <dgm:constr type="h" refType="w"/>
            </dgm:constrLst>
            <dgm:ruleLst/>
          </dgm:layoutNode>
          <dgm:layoutNode name="c4text">
            <dgm:varLst>
              <dgm:bulletEnabled val="1"/>
            </dgm:varLst>
            <dgm:alg type="tx"/>
            <dgm:shape xmlns:r="http://schemas.openxmlformats.org/officeDocument/2006/relationships" type="rect" r:blip="" hideGeom="1">
              <dgm:adjLst/>
            </dgm:shape>
            <dgm:presOf axis="ch desOrSelf" ptType="node node" st="4 1" cnt="1 0"/>
            <dgm:constrLst/>
            <dgm:ruleLst>
              <dgm:rule type="primFontSz" val="5" fact="NaN" max="NaN"/>
            </dgm:ruleLst>
          </dgm:layoutNode>
        </dgm:layoutNode>
      </dgm:if>
      <dgm:else name="Name38"/>
    </dgm:choose>
    <dgm:choose name="Name39">
      <dgm:if name="Name40" axis="ch" ptType="node" func="cnt" op="gte" val="5">
        <dgm:layoutNode name="comp5">
          <dgm:alg type="composite"/>
          <dgm:shape xmlns:r="http://schemas.openxmlformats.org/officeDocument/2006/relationships" r:blip="">
            <dgm:adjLst/>
          </dgm:shape>
          <dgm:presOf/>
          <dgm:choose name="Name41">
            <dgm:if name="Name42" axis="ch" ptType="node" func="cnt" op="equ" val="5">
              <dgm:constrLst>
                <dgm:constr type="w" for="ch" forName="circle5" refType="w"/>
                <dgm:constr type="h" for="ch" forName="circle5" refType="h"/>
                <dgm:constr type="ctrX" for="ch" forName="circle5" refType="w" fact="0.5"/>
                <dgm:constr type="ctrY" for="ch" forName="circle5" refType="h" fact="0.5"/>
                <dgm:constr type="ctrX" for="ch" forName="c5text" refType="w" fact="0.5"/>
                <dgm:constr type="ctrY" for="ch" forName="c5text" refType="h" fact="0.5"/>
                <dgm:constr type="w" for="ch" forName="c5text" refType="w" refFor="ch" refForName="circle5" fact="0.70711"/>
                <dgm:constr type="h" for="ch" forName="c5text" refType="h" refFor="ch" refForName="circle5" fact="0.5"/>
              </dgm:constrLst>
            </dgm:if>
            <dgm:if name="Name43" axis="ch" ptType="node" func="cnt" op="gte" val="6">
              <dgm:constrLst>
                <dgm:constr type="w" for="ch" forName="circle5" refType="w"/>
                <dgm:constr type="h" for="ch" forName="circle5" refType="h"/>
                <dgm:constr type="ctrX" for="ch" forName="circle5" refType="w" fact="0.5"/>
                <dgm:constr type="ctrY" for="ch" forName="circle5" refType="h" fact="0.5"/>
                <dgm:constr type="ctrX" for="ch" forName="c5text" refType="w" fact="0.5"/>
                <dgm:constr type="ctrY" for="ch" forName="c5text" refType="h" fact="0.25"/>
                <dgm:constr type="w" for="ch" forName="c5text" refType="w" refFor="ch" refForName="circle5" fact="0.65"/>
                <dgm:constr type="h" for="ch" forName="c5text" refType="h" refFor="ch" refForName="circle5" fact="0.25"/>
              </dgm:constrLst>
            </dgm:if>
            <dgm:else name="Name44"/>
          </dgm:choose>
          <dgm:ruleLst/>
          <dgm:layoutNode name="circle5" styleLbl="node1">
            <dgm:alg type="sp"/>
            <dgm:shape xmlns:r="http://schemas.openxmlformats.org/officeDocument/2006/relationships" type="ellipse" r:blip="">
              <dgm:adjLst/>
            </dgm:shape>
            <dgm:presOf axis="ch desOrSelf" ptType="node node" st="5 1" cnt="1 0"/>
            <dgm:constrLst>
              <dgm:constr type="h" refType="w"/>
            </dgm:constrLst>
            <dgm:ruleLst/>
          </dgm:layoutNode>
          <dgm:layoutNode name="c5text">
            <dgm:varLst>
              <dgm:bulletEnabled val="1"/>
            </dgm:varLst>
            <dgm:alg type="tx"/>
            <dgm:shape xmlns:r="http://schemas.openxmlformats.org/officeDocument/2006/relationships" type="rect" r:blip="" hideGeom="1">
              <dgm:adjLst/>
            </dgm:shape>
            <dgm:presOf axis="ch desOrSelf" ptType="node node" st="5 1" cnt="1 0"/>
            <dgm:constrLst/>
            <dgm:ruleLst>
              <dgm:rule type="primFontSz" val="5" fact="NaN" max="NaN"/>
            </dgm:ruleLst>
          </dgm:layoutNode>
        </dgm:layoutNode>
      </dgm:if>
      <dgm:else name="Name45"/>
    </dgm:choose>
    <dgm:choose name="Name46">
      <dgm:if name="Name47" axis="ch" ptType="node" func="cnt" op="gte" val="6">
        <dgm:layoutNode name="comp6">
          <dgm:alg type="composite"/>
          <dgm:shape xmlns:r="http://schemas.openxmlformats.org/officeDocument/2006/relationships" r:blip="">
            <dgm:adjLst/>
          </dgm:shape>
          <dgm:presOf/>
          <dgm:choose name="Name48">
            <dgm:if name="Name49" axis="ch" ptType="node" func="cnt" op="equ" val="6">
              <dgm:constrLst>
                <dgm:constr type="w" for="ch" forName="circle6" refType="w"/>
                <dgm:constr type="h" for="ch" forName="circle6" refType="h"/>
                <dgm:constr type="ctrX" for="ch" forName="circle6" refType="w" fact="0.5"/>
                <dgm:constr type="ctrY" for="ch" forName="circle6" refType="h" fact="0.5"/>
                <dgm:constr type="ctrX" for="ch" forName="c6text" refType="w" fact="0.5"/>
                <dgm:constr type="ctrY" for="ch" forName="c6text" refType="h" fact="0.5"/>
                <dgm:constr type="w" for="ch" forName="c6text" refType="w" refFor="ch" refForName="circle6" fact="0.70711"/>
                <dgm:constr type="h" for="ch" forName="c6text" refType="h" refFor="ch" refForName="circle6" fact="0.5"/>
              </dgm:constrLst>
            </dgm:if>
            <dgm:if name="Name50" axis="ch" ptType="node" func="cnt" op="gte" val="7">
              <dgm:constrLst>
                <dgm:constr type="w" for="ch" forName="circle6" refType="w"/>
                <dgm:constr type="h" for="ch" forName="circle6" refType="h"/>
                <dgm:constr type="ctrX" for="ch" forName="circle6" refType="w" fact="0.5"/>
                <dgm:constr type="ctrY" for="ch" forName="circle6" refType="h" fact="0.5"/>
                <dgm:constr type="ctrX" for="ch" forName="c6text" refType="w" fact="0.5"/>
                <dgm:constr type="ctrY" for="ch" forName="c6text" refType="h" fact="0.27"/>
                <dgm:constr type="w" for="ch" forName="c6text" refType="w" refFor="ch" refForName="circle6" fact="0.68"/>
                <dgm:constr type="h" for="ch" forName="c6text" refType="h" refFor="ch" refForName="circle6" fact="0.241"/>
              </dgm:constrLst>
            </dgm:if>
            <dgm:else name="Name51"/>
          </dgm:choose>
          <dgm:ruleLst/>
          <dgm:layoutNode name="circle6" styleLbl="node1">
            <dgm:alg type="sp"/>
            <dgm:shape xmlns:r="http://schemas.openxmlformats.org/officeDocument/2006/relationships" type="ellipse" r:blip="">
              <dgm:adjLst/>
            </dgm:shape>
            <dgm:presOf axis="ch desOrSelf" ptType="node node" st="6 1" cnt="1 0"/>
            <dgm:constrLst>
              <dgm:constr type="h" refType="w"/>
            </dgm:constrLst>
            <dgm:ruleLst/>
          </dgm:layoutNode>
          <dgm:layoutNode name="c6text">
            <dgm:varLst>
              <dgm:bulletEnabled val="1"/>
            </dgm:varLst>
            <dgm:alg type="tx"/>
            <dgm:shape xmlns:r="http://schemas.openxmlformats.org/officeDocument/2006/relationships" type="rect" r:blip="" hideGeom="1">
              <dgm:adjLst/>
            </dgm:shape>
            <dgm:presOf axis="ch desOrSelf" ptType="node node" st="6 1" cnt="1 0"/>
            <dgm:constrLst/>
            <dgm:ruleLst>
              <dgm:rule type="primFontSz" val="5" fact="NaN" max="NaN"/>
            </dgm:ruleLst>
          </dgm:layoutNode>
        </dgm:layoutNode>
      </dgm:if>
      <dgm:else name="Name52"/>
    </dgm:choose>
    <dgm:choose name="Name53">
      <dgm:if name="Name54" axis="ch" ptType="node" func="cnt" op="gte" val="7">
        <dgm:layoutNode name="comp7">
          <dgm:alg type="composite"/>
          <dgm:shape xmlns:r="http://schemas.openxmlformats.org/officeDocument/2006/relationships" r:blip="">
            <dgm:adjLst/>
          </dgm:shape>
          <dgm:presOf/>
          <dgm:constrLst>
            <dgm:constr type="w" for="ch" forName="circle7" refType="w"/>
            <dgm:constr type="h" for="ch" forName="circle7" refType="h"/>
            <dgm:constr type="ctrX" for="ch" forName="circle7" refType="w" fact="0.5"/>
            <dgm:constr type="ctrY" for="ch" forName="circle7" refType="h" fact="0.5"/>
            <dgm:constr type="ctrX" for="ch" forName="c7text" refType="w" fact="0.5"/>
            <dgm:constr type="ctrY" for="ch" forName="c7text" refType="h" fact="0.5"/>
            <dgm:constr type="w" for="ch" forName="c7text" refType="w" refFor="ch" refForName="circle7" fact="0.70711"/>
            <dgm:constr type="h" for="ch" forName="c7text" refType="h" refFor="ch" refForName="circle7" fact="0.5"/>
          </dgm:constrLst>
          <dgm:ruleLst/>
          <dgm:layoutNode name="circle7" styleLbl="node1">
            <dgm:alg type="sp"/>
            <dgm:shape xmlns:r="http://schemas.openxmlformats.org/officeDocument/2006/relationships" type="ellipse" r:blip="">
              <dgm:adjLst/>
            </dgm:shape>
            <dgm:presOf axis="ch desOrSelf" ptType="node node" st="7 1" cnt="1 0"/>
            <dgm:constrLst>
              <dgm:constr type="h" refType="w"/>
            </dgm:constrLst>
            <dgm:ruleLst/>
          </dgm:layoutNode>
          <dgm:layoutNode name="c7text">
            <dgm:varLst>
              <dgm:bulletEnabled val="1"/>
            </dgm:varLst>
            <dgm:alg type="tx"/>
            <dgm:shape xmlns:r="http://schemas.openxmlformats.org/officeDocument/2006/relationships" type="rect" r:blip="" hideGeom="1">
              <dgm:adjLst/>
            </dgm:shape>
            <dgm:presOf axis="ch desOrSelf" ptType="node node" st="7 1" cnt="1 0"/>
            <dgm:constrLst/>
            <dgm:ruleLst>
              <dgm:rule type="primFontSz" val="5" fact="NaN" max="NaN"/>
            </dgm:ruleLst>
          </dgm:layoutNode>
        </dgm:layoutNode>
      </dgm:if>
      <dgm:else name="Name55"/>
    </dgm:choose>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2</xdr:col>
      <xdr:colOff>9525</xdr:colOff>
      <xdr:row>2</xdr:row>
      <xdr:rowOff>9524</xdr:rowOff>
    </xdr:from>
    <xdr:to>
      <xdr:col>4</xdr:col>
      <xdr:colOff>581025</xdr:colOff>
      <xdr:row>3</xdr:row>
      <xdr:rowOff>114299</xdr:rowOff>
    </xdr:to>
    <xdr:sp macro="" textlink="">
      <xdr:nvSpPr>
        <xdr:cNvPr id="2" name="Rectangle 1">
          <a:extLst>
            <a:ext uri="{FF2B5EF4-FFF2-40B4-BE49-F238E27FC236}">
              <a16:creationId xmlns:a16="http://schemas.microsoft.com/office/drawing/2014/main" id="{D5165DAF-80BD-4DEC-8688-BF7032DABFDD}"/>
            </a:ext>
          </a:extLst>
        </xdr:cNvPr>
        <xdr:cNvSpPr/>
      </xdr:nvSpPr>
      <xdr:spPr>
        <a:xfrm>
          <a:off x="3057525" y="200024"/>
          <a:ext cx="1790700" cy="29527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   Macroeconomic Policies </a:t>
          </a:r>
        </a:p>
      </xdr:txBody>
    </xdr:sp>
    <xdr:clientData/>
  </xdr:twoCellAnchor>
  <xdr:twoCellAnchor>
    <xdr:from>
      <xdr:col>7</xdr:col>
      <xdr:colOff>0</xdr:colOff>
      <xdr:row>2</xdr:row>
      <xdr:rowOff>0</xdr:rowOff>
    </xdr:from>
    <xdr:to>
      <xdr:col>9</xdr:col>
      <xdr:colOff>571500</xdr:colOff>
      <xdr:row>4</xdr:row>
      <xdr:rowOff>142875</xdr:rowOff>
    </xdr:to>
    <xdr:sp macro="" textlink="">
      <xdr:nvSpPr>
        <xdr:cNvPr id="6" name="Rectangle 5">
          <a:extLst>
            <a:ext uri="{FF2B5EF4-FFF2-40B4-BE49-F238E27FC236}">
              <a16:creationId xmlns:a16="http://schemas.microsoft.com/office/drawing/2014/main" id="{4051EA84-7F70-43B7-8B41-1F1F7B74B6CA}"/>
            </a:ext>
          </a:extLst>
        </xdr:cNvPr>
        <xdr:cNvSpPr/>
      </xdr:nvSpPr>
      <xdr:spPr>
        <a:xfrm>
          <a:off x="6096000" y="190500"/>
          <a:ext cx="1790700" cy="52387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   </a:t>
          </a:r>
          <a:r>
            <a:rPr lang="en-US" sz="1100" b="1">
              <a:solidFill>
                <a:schemeClr val="dk1"/>
              </a:solidFill>
              <a:effectLst/>
              <a:latin typeface="+mn-lt"/>
              <a:ea typeface="+mn-ea"/>
              <a:cs typeface="+mn-cs"/>
            </a:rPr>
            <a:t>Market</a:t>
          </a:r>
          <a:r>
            <a:rPr lang="en-US" sz="1100" b="1" baseline="0">
              <a:solidFill>
                <a:schemeClr val="dk1"/>
              </a:solidFill>
              <a:effectLst/>
              <a:latin typeface="+mn-lt"/>
              <a:ea typeface="+mn-ea"/>
              <a:cs typeface="+mn-cs"/>
            </a:rPr>
            <a:t> Environment and Dynamics</a:t>
          </a:r>
          <a:endParaRPr lang="en-US" sz="1100" b="1"/>
        </a:p>
      </xdr:txBody>
    </xdr:sp>
    <xdr:clientData/>
  </xdr:twoCellAnchor>
  <xdr:twoCellAnchor>
    <xdr:from>
      <xdr:col>3</xdr:col>
      <xdr:colOff>285750</xdr:colOff>
      <xdr:row>3</xdr:row>
      <xdr:rowOff>123825</xdr:rowOff>
    </xdr:from>
    <xdr:to>
      <xdr:col>3</xdr:col>
      <xdr:colOff>285750</xdr:colOff>
      <xdr:row>6</xdr:row>
      <xdr:rowOff>152400</xdr:rowOff>
    </xdr:to>
    <xdr:cxnSp macro="">
      <xdr:nvCxnSpPr>
        <xdr:cNvPr id="7" name="Straight Arrow Connector 6">
          <a:extLst>
            <a:ext uri="{FF2B5EF4-FFF2-40B4-BE49-F238E27FC236}">
              <a16:creationId xmlns:a16="http://schemas.microsoft.com/office/drawing/2014/main" id="{D14623BD-FFCE-4481-B255-6F94F6B1A029}"/>
            </a:ext>
          </a:extLst>
        </xdr:cNvPr>
        <xdr:cNvCxnSpPr/>
      </xdr:nvCxnSpPr>
      <xdr:spPr>
        <a:xfrm>
          <a:off x="3943350" y="504825"/>
          <a:ext cx="0" cy="6000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7</xdr:row>
      <xdr:rowOff>0</xdr:rowOff>
    </xdr:from>
    <xdr:to>
      <xdr:col>4</xdr:col>
      <xdr:colOff>571500</xdr:colOff>
      <xdr:row>9</xdr:row>
      <xdr:rowOff>105833</xdr:rowOff>
    </xdr:to>
    <xdr:sp macro="" textlink="">
      <xdr:nvSpPr>
        <xdr:cNvPr id="11" name="Rectangle 10">
          <a:extLst>
            <a:ext uri="{FF2B5EF4-FFF2-40B4-BE49-F238E27FC236}">
              <a16:creationId xmlns:a16="http://schemas.microsoft.com/office/drawing/2014/main" id="{28D9E2BA-D092-497C-B80B-E215E32931C2}"/>
            </a:ext>
          </a:extLst>
        </xdr:cNvPr>
        <xdr:cNvSpPr/>
      </xdr:nvSpPr>
      <xdr:spPr>
        <a:xfrm>
          <a:off x="613833" y="1143000"/>
          <a:ext cx="1799167" cy="48683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Market infrastructure + Import/Export</a:t>
          </a:r>
          <a:endParaRPr lang="en-US">
            <a:effectLst/>
          </a:endParaRPr>
        </a:p>
        <a:p>
          <a:pPr algn="ctr"/>
          <a:r>
            <a:rPr lang="en-US" sz="1100" b="1"/>
            <a:t>   </a:t>
          </a:r>
        </a:p>
      </xdr:txBody>
    </xdr:sp>
    <xdr:clientData/>
  </xdr:twoCellAnchor>
  <xdr:twoCellAnchor>
    <xdr:from>
      <xdr:col>9</xdr:col>
      <xdr:colOff>438149</xdr:colOff>
      <xdr:row>18</xdr:row>
      <xdr:rowOff>50800</xdr:rowOff>
    </xdr:from>
    <xdr:to>
      <xdr:col>12</xdr:col>
      <xdr:colOff>400049</xdr:colOff>
      <xdr:row>21</xdr:row>
      <xdr:rowOff>169333</xdr:rowOff>
    </xdr:to>
    <xdr:sp macro="" textlink="">
      <xdr:nvSpPr>
        <xdr:cNvPr id="12" name="Rectangle 11">
          <a:extLst>
            <a:ext uri="{FF2B5EF4-FFF2-40B4-BE49-F238E27FC236}">
              <a16:creationId xmlns:a16="http://schemas.microsoft.com/office/drawing/2014/main" id="{AFE04203-11B6-4273-B24C-C13B52649B37}"/>
            </a:ext>
          </a:extLst>
        </xdr:cNvPr>
        <xdr:cNvSpPr/>
      </xdr:nvSpPr>
      <xdr:spPr>
        <a:xfrm>
          <a:off x="5348816" y="3289300"/>
          <a:ext cx="1803400" cy="69003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US" sz="1100" b="1"/>
            <a:t>   Social</a:t>
          </a:r>
          <a:r>
            <a:rPr lang="en-US" sz="1100" b="1" baseline="0"/>
            <a:t> Capital </a:t>
          </a:r>
          <a:endParaRPr lang="en-US" sz="1100" b="1"/>
        </a:p>
      </xdr:txBody>
    </xdr:sp>
    <xdr:clientData/>
  </xdr:twoCellAnchor>
  <xdr:twoCellAnchor>
    <xdr:from>
      <xdr:col>3</xdr:col>
      <xdr:colOff>575733</xdr:colOff>
      <xdr:row>17</xdr:row>
      <xdr:rowOff>99483</xdr:rowOff>
    </xdr:from>
    <xdr:to>
      <xdr:col>6</xdr:col>
      <xdr:colOff>537633</xdr:colOff>
      <xdr:row>19</xdr:row>
      <xdr:rowOff>13758</xdr:rowOff>
    </xdr:to>
    <xdr:sp macro="" textlink="">
      <xdr:nvSpPr>
        <xdr:cNvPr id="13" name="Rectangle 12">
          <a:extLst>
            <a:ext uri="{FF2B5EF4-FFF2-40B4-BE49-F238E27FC236}">
              <a16:creationId xmlns:a16="http://schemas.microsoft.com/office/drawing/2014/main" id="{6A9A270E-9A55-4E79-BE39-397279C130AD}"/>
            </a:ext>
          </a:extLst>
        </xdr:cNvPr>
        <xdr:cNvSpPr/>
      </xdr:nvSpPr>
      <xdr:spPr>
        <a:xfrm>
          <a:off x="4258733" y="3147483"/>
          <a:ext cx="1803400" cy="29527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   Labor Dynamics</a:t>
          </a:r>
        </a:p>
      </xdr:txBody>
    </xdr:sp>
    <xdr:clientData/>
  </xdr:twoCellAnchor>
  <xdr:twoCellAnchor>
    <xdr:from>
      <xdr:col>2</xdr:col>
      <xdr:colOff>19050</xdr:colOff>
      <xdr:row>11</xdr:row>
      <xdr:rowOff>180975</xdr:rowOff>
    </xdr:from>
    <xdr:to>
      <xdr:col>4</xdr:col>
      <xdr:colOff>590550</xdr:colOff>
      <xdr:row>14</xdr:row>
      <xdr:rowOff>47625</xdr:rowOff>
    </xdr:to>
    <xdr:sp macro="" textlink="">
      <xdr:nvSpPr>
        <xdr:cNvPr id="14" name="Rectangle 13">
          <a:extLst>
            <a:ext uri="{FF2B5EF4-FFF2-40B4-BE49-F238E27FC236}">
              <a16:creationId xmlns:a16="http://schemas.microsoft.com/office/drawing/2014/main" id="{CD7ACC95-33D7-4BEC-9336-E54E4CBCF3B5}"/>
            </a:ext>
          </a:extLst>
        </xdr:cNvPr>
        <xdr:cNvSpPr/>
      </xdr:nvSpPr>
      <xdr:spPr>
        <a:xfrm>
          <a:off x="3067050" y="2085975"/>
          <a:ext cx="1790700" cy="43815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solidFill>
                <a:schemeClr val="dk1"/>
              </a:solidFill>
              <a:effectLst/>
              <a:latin typeface="+mn-lt"/>
              <a:ea typeface="+mn-ea"/>
              <a:cs typeface="+mn-cs"/>
            </a:rPr>
            <a:t>Agri-Market Trends</a:t>
          </a:r>
          <a:r>
            <a:rPr lang="en-US" sz="1100" b="1"/>
            <a:t>   </a:t>
          </a:r>
        </a:p>
      </xdr:txBody>
    </xdr:sp>
    <xdr:clientData/>
  </xdr:twoCellAnchor>
  <xdr:twoCellAnchor>
    <xdr:from>
      <xdr:col>1</xdr:col>
      <xdr:colOff>200025</xdr:colOff>
      <xdr:row>17</xdr:row>
      <xdr:rowOff>114300</xdr:rowOff>
    </xdr:from>
    <xdr:to>
      <xdr:col>2</xdr:col>
      <xdr:colOff>600075</xdr:colOff>
      <xdr:row>21</xdr:row>
      <xdr:rowOff>133350</xdr:rowOff>
    </xdr:to>
    <xdr:sp macro="" textlink="">
      <xdr:nvSpPr>
        <xdr:cNvPr id="15" name="Rectangle 14">
          <a:extLst>
            <a:ext uri="{FF2B5EF4-FFF2-40B4-BE49-F238E27FC236}">
              <a16:creationId xmlns:a16="http://schemas.microsoft.com/office/drawing/2014/main" id="{3F7E8F8C-062C-440E-A2D7-3FC48FA0986E}"/>
            </a:ext>
          </a:extLst>
        </xdr:cNvPr>
        <xdr:cNvSpPr/>
      </xdr:nvSpPr>
      <xdr:spPr>
        <a:xfrm>
          <a:off x="2638425" y="3162300"/>
          <a:ext cx="1009650" cy="78105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   Consumer Behavior</a:t>
          </a:r>
        </a:p>
      </xdr:txBody>
    </xdr:sp>
    <xdr:clientData/>
  </xdr:twoCellAnchor>
  <xdr:twoCellAnchor>
    <xdr:from>
      <xdr:col>2</xdr:col>
      <xdr:colOff>60325</xdr:colOff>
      <xdr:row>22</xdr:row>
      <xdr:rowOff>11642</xdr:rowOff>
    </xdr:from>
    <xdr:to>
      <xdr:col>5</xdr:col>
      <xdr:colOff>22225</xdr:colOff>
      <xdr:row>23</xdr:row>
      <xdr:rowOff>116417</xdr:rowOff>
    </xdr:to>
    <xdr:sp macro="" textlink="">
      <xdr:nvSpPr>
        <xdr:cNvPr id="16" name="Rectangle 15">
          <a:extLst>
            <a:ext uri="{FF2B5EF4-FFF2-40B4-BE49-F238E27FC236}">
              <a16:creationId xmlns:a16="http://schemas.microsoft.com/office/drawing/2014/main" id="{3782E7F4-1351-4501-B061-25A2274CFA8A}"/>
            </a:ext>
          </a:extLst>
        </xdr:cNvPr>
        <xdr:cNvSpPr/>
      </xdr:nvSpPr>
      <xdr:spPr>
        <a:xfrm>
          <a:off x="3129492" y="4012142"/>
          <a:ext cx="1803400" cy="29527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   Social Inequalities</a:t>
          </a:r>
          <a:r>
            <a:rPr lang="en-US" sz="1100" b="1" baseline="0"/>
            <a:t> </a:t>
          </a:r>
          <a:endParaRPr lang="en-US" sz="1100" b="1"/>
        </a:p>
      </xdr:txBody>
    </xdr:sp>
    <xdr:clientData/>
  </xdr:twoCellAnchor>
  <xdr:twoCellAnchor>
    <xdr:from>
      <xdr:col>3</xdr:col>
      <xdr:colOff>275166</xdr:colOff>
      <xdr:row>10</xdr:row>
      <xdr:rowOff>10583</xdr:rowOff>
    </xdr:from>
    <xdr:to>
      <xdr:col>3</xdr:col>
      <xdr:colOff>276225</xdr:colOff>
      <xdr:row>12</xdr:row>
      <xdr:rowOff>7408</xdr:rowOff>
    </xdr:to>
    <xdr:cxnSp macro="">
      <xdr:nvCxnSpPr>
        <xdr:cNvPr id="18" name="Straight Arrow Connector 17">
          <a:extLst>
            <a:ext uri="{FF2B5EF4-FFF2-40B4-BE49-F238E27FC236}">
              <a16:creationId xmlns:a16="http://schemas.microsoft.com/office/drawing/2014/main" id="{50DD3CE4-1AAD-47DA-BA41-E33A24A011B7}"/>
            </a:ext>
          </a:extLst>
        </xdr:cNvPr>
        <xdr:cNvCxnSpPr/>
      </xdr:nvCxnSpPr>
      <xdr:spPr>
        <a:xfrm>
          <a:off x="1502833" y="1725083"/>
          <a:ext cx="1059" cy="37782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114300</xdr:colOff>
      <xdr:row>14</xdr:row>
      <xdr:rowOff>38100</xdr:rowOff>
    </xdr:from>
    <xdr:to>
      <xdr:col>2</xdr:col>
      <xdr:colOff>114300</xdr:colOff>
      <xdr:row>17</xdr:row>
      <xdr:rowOff>66675</xdr:rowOff>
    </xdr:to>
    <xdr:cxnSp macro="">
      <xdr:nvCxnSpPr>
        <xdr:cNvPr id="19" name="Straight Arrow Connector 18">
          <a:extLst>
            <a:ext uri="{FF2B5EF4-FFF2-40B4-BE49-F238E27FC236}">
              <a16:creationId xmlns:a16="http://schemas.microsoft.com/office/drawing/2014/main" id="{5B7E0DA3-77F7-4D29-BDB6-E90B388A7A8B}"/>
            </a:ext>
          </a:extLst>
        </xdr:cNvPr>
        <xdr:cNvCxnSpPr/>
      </xdr:nvCxnSpPr>
      <xdr:spPr>
        <a:xfrm>
          <a:off x="3162300" y="2514600"/>
          <a:ext cx="0" cy="6000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314325</xdr:colOff>
      <xdr:row>14</xdr:row>
      <xdr:rowOff>38100</xdr:rowOff>
    </xdr:from>
    <xdr:to>
      <xdr:col>3</xdr:col>
      <xdr:colOff>328083</xdr:colOff>
      <xdr:row>21</xdr:row>
      <xdr:rowOff>42333</xdr:rowOff>
    </xdr:to>
    <xdr:cxnSp macro="">
      <xdr:nvCxnSpPr>
        <xdr:cNvPr id="20" name="Straight Arrow Connector 19">
          <a:extLst>
            <a:ext uri="{FF2B5EF4-FFF2-40B4-BE49-F238E27FC236}">
              <a16:creationId xmlns:a16="http://schemas.microsoft.com/office/drawing/2014/main" id="{078C44B7-3095-4265-B548-08B7AD142326}"/>
            </a:ext>
          </a:extLst>
        </xdr:cNvPr>
        <xdr:cNvCxnSpPr/>
      </xdr:nvCxnSpPr>
      <xdr:spPr>
        <a:xfrm>
          <a:off x="3997325" y="2514600"/>
          <a:ext cx="13758" cy="133773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361950</xdr:colOff>
      <xdr:row>14</xdr:row>
      <xdr:rowOff>38100</xdr:rowOff>
    </xdr:from>
    <xdr:to>
      <xdr:col>4</xdr:col>
      <xdr:colOff>361950</xdr:colOff>
      <xdr:row>17</xdr:row>
      <xdr:rowOff>66675</xdr:rowOff>
    </xdr:to>
    <xdr:cxnSp macro="">
      <xdr:nvCxnSpPr>
        <xdr:cNvPr id="21" name="Straight Arrow Connector 20">
          <a:extLst>
            <a:ext uri="{FF2B5EF4-FFF2-40B4-BE49-F238E27FC236}">
              <a16:creationId xmlns:a16="http://schemas.microsoft.com/office/drawing/2014/main" id="{1A45BAEF-D3AB-4E47-B5AF-4ADBD1FEF1E6}"/>
            </a:ext>
          </a:extLst>
        </xdr:cNvPr>
        <xdr:cNvCxnSpPr/>
      </xdr:nvCxnSpPr>
      <xdr:spPr>
        <a:xfrm>
          <a:off x="4629150" y="2514600"/>
          <a:ext cx="0" cy="6000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219076</xdr:colOff>
      <xdr:row>21</xdr:row>
      <xdr:rowOff>0</xdr:rowOff>
    </xdr:from>
    <xdr:to>
      <xdr:col>9</xdr:col>
      <xdr:colOff>275166</xdr:colOff>
      <xdr:row>22</xdr:row>
      <xdr:rowOff>175683</xdr:rowOff>
    </xdr:to>
    <xdr:cxnSp macro="">
      <xdr:nvCxnSpPr>
        <xdr:cNvPr id="26" name="Straight Arrow Connector 25">
          <a:extLst>
            <a:ext uri="{FF2B5EF4-FFF2-40B4-BE49-F238E27FC236}">
              <a16:creationId xmlns:a16="http://schemas.microsoft.com/office/drawing/2014/main" id="{82F8D1E8-5D70-4CEC-944F-306B4BA9F831}"/>
            </a:ext>
          </a:extLst>
        </xdr:cNvPr>
        <xdr:cNvCxnSpPr/>
      </xdr:nvCxnSpPr>
      <xdr:spPr>
        <a:xfrm flipV="1">
          <a:off x="2674409" y="3810000"/>
          <a:ext cx="2511424" cy="36618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42333</xdr:colOff>
      <xdr:row>17</xdr:row>
      <xdr:rowOff>126999</xdr:rowOff>
    </xdr:from>
    <xdr:to>
      <xdr:col>9</xdr:col>
      <xdr:colOff>232833</xdr:colOff>
      <xdr:row>18</xdr:row>
      <xdr:rowOff>169333</xdr:rowOff>
    </xdr:to>
    <xdr:cxnSp macro="">
      <xdr:nvCxnSpPr>
        <xdr:cNvPr id="27" name="Straight Arrow Connector 26">
          <a:extLst>
            <a:ext uri="{FF2B5EF4-FFF2-40B4-BE49-F238E27FC236}">
              <a16:creationId xmlns:a16="http://schemas.microsoft.com/office/drawing/2014/main" id="{45AC5A2D-A188-49EA-8918-2ED54AB4616F}"/>
            </a:ext>
          </a:extLst>
        </xdr:cNvPr>
        <xdr:cNvCxnSpPr/>
      </xdr:nvCxnSpPr>
      <xdr:spPr>
        <a:xfrm>
          <a:off x="3725333" y="3174999"/>
          <a:ext cx="1418167" cy="23283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476250</xdr:colOff>
      <xdr:row>19</xdr:row>
      <xdr:rowOff>148166</xdr:rowOff>
    </xdr:from>
    <xdr:to>
      <xdr:col>9</xdr:col>
      <xdr:colOff>74084</xdr:colOff>
      <xdr:row>19</xdr:row>
      <xdr:rowOff>179917</xdr:rowOff>
    </xdr:to>
    <xdr:cxnSp macro="">
      <xdr:nvCxnSpPr>
        <xdr:cNvPr id="28" name="Straight Arrow Connector 27">
          <a:extLst>
            <a:ext uri="{FF2B5EF4-FFF2-40B4-BE49-F238E27FC236}">
              <a16:creationId xmlns:a16="http://schemas.microsoft.com/office/drawing/2014/main" id="{6FE4E18C-26E7-4160-B915-9626C66DA5D9}"/>
            </a:ext>
          </a:extLst>
        </xdr:cNvPr>
        <xdr:cNvCxnSpPr/>
      </xdr:nvCxnSpPr>
      <xdr:spPr>
        <a:xfrm flipV="1">
          <a:off x="3545417" y="3577166"/>
          <a:ext cx="1439334" cy="317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191558</xdr:colOff>
      <xdr:row>13</xdr:row>
      <xdr:rowOff>10584</xdr:rowOff>
    </xdr:from>
    <xdr:to>
      <xdr:col>13</xdr:col>
      <xdr:colOff>455083</xdr:colOff>
      <xdr:row>13</xdr:row>
      <xdr:rowOff>21167</xdr:rowOff>
    </xdr:to>
    <xdr:cxnSp macro="">
      <xdr:nvCxnSpPr>
        <xdr:cNvPr id="38" name="Straight Arrow Connector 37">
          <a:extLst>
            <a:ext uri="{FF2B5EF4-FFF2-40B4-BE49-F238E27FC236}">
              <a16:creationId xmlns:a16="http://schemas.microsoft.com/office/drawing/2014/main" id="{FF4AD2C9-BA14-44DD-8300-9A679359288D}"/>
            </a:ext>
          </a:extLst>
        </xdr:cNvPr>
        <xdr:cNvCxnSpPr/>
      </xdr:nvCxnSpPr>
      <xdr:spPr>
        <a:xfrm>
          <a:off x="2646891" y="2296584"/>
          <a:ext cx="5174192" cy="1058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391583</xdr:colOff>
      <xdr:row>18</xdr:row>
      <xdr:rowOff>63500</xdr:rowOff>
    </xdr:from>
    <xdr:to>
      <xdr:col>13</xdr:col>
      <xdr:colOff>582083</xdr:colOff>
      <xdr:row>20</xdr:row>
      <xdr:rowOff>84669</xdr:rowOff>
    </xdr:to>
    <xdr:cxnSp macro="">
      <xdr:nvCxnSpPr>
        <xdr:cNvPr id="40" name="Straight Arrow Connector 39">
          <a:extLst>
            <a:ext uri="{FF2B5EF4-FFF2-40B4-BE49-F238E27FC236}">
              <a16:creationId xmlns:a16="http://schemas.microsoft.com/office/drawing/2014/main" id="{E282F3E0-CDF7-4BAB-8836-F66ACBCB63C1}"/>
            </a:ext>
          </a:extLst>
        </xdr:cNvPr>
        <xdr:cNvCxnSpPr/>
      </xdr:nvCxnSpPr>
      <xdr:spPr>
        <a:xfrm flipV="1">
          <a:off x="7143750" y="3302000"/>
          <a:ext cx="804333" cy="40216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127000</xdr:colOff>
      <xdr:row>3</xdr:row>
      <xdr:rowOff>10583</xdr:rowOff>
    </xdr:from>
    <xdr:to>
      <xdr:col>6</xdr:col>
      <xdr:colOff>465666</xdr:colOff>
      <xdr:row>3</xdr:row>
      <xdr:rowOff>10583</xdr:rowOff>
    </xdr:to>
    <xdr:cxnSp macro="">
      <xdr:nvCxnSpPr>
        <xdr:cNvPr id="51" name="Straight Arrow Connector 50">
          <a:extLst>
            <a:ext uri="{FF2B5EF4-FFF2-40B4-BE49-F238E27FC236}">
              <a16:creationId xmlns:a16="http://schemas.microsoft.com/office/drawing/2014/main" id="{05FE8188-CFD6-45FB-A7B9-3F748E616955}"/>
            </a:ext>
          </a:extLst>
        </xdr:cNvPr>
        <xdr:cNvCxnSpPr/>
      </xdr:nvCxnSpPr>
      <xdr:spPr>
        <a:xfrm>
          <a:off x="2582333" y="391583"/>
          <a:ext cx="952500" cy="0"/>
        </a:xfrm>
        <a:prstGeom prst="straightConnector1">
          <a:avLst/>
        </a:prstGeom>
        <a:ln w="28575">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465667</xdr:colOff>
      <xdr:row>3</xdr:row>
      <xdr:rowOff>152399</xdr:rowOff>
    </xdr:from>
    <xdr:to>
      <xdr:col>21</xdr:col>
      <xdr:colOff>127000</xdr:colOff>
      <xdr:row>18</xdr:row>
      <xdr:rowOff>38099</xdr:rowOff>
    </xdr:to>
    <xdr:graphicFrame macro="">
      <xdr:nvGraphicFramePr>
        <xdr:cNvPr id="55" name="Diagram 54">
          <a:extLst>
            <a:ext uri="{FF2B5EF4-FFF2-40B4-BE49-F238E27FC236}">
              <a16:creationId xmlns:a16="http://schemas.microsoft.com/office/drawing/2014/main" id="{4EA1A6E5-792D-4F7C-98BC-EF21CA12D515}"/>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9</xdr:col>
      <xdr:colOff>596900</xdr:colOff>
      <xdr:row>3</xdr:row>
      <xdr:rowOff>88899</xdr:rowOff>
    </xdr:from>
    <xdr:to>
      <xdr:col>13</xdr:col>
      <xdr:colOff>264583</xdr:colOff>
      <xdr:row>8</xdr:row>
      <xdr:rowOff>95250</xdr:rowOff>
    </xdr:to>
    <xdr:cxnSp macro="">
      <xdr:nvCxnSpPr>
        <xdr:cNvPr id="63" name="Straight Arrow Connector 62">
          <a:extLst>
            <a:ext uri="{FF2B5EF4-FFF2-40B4-BE49-F238E27FC236}">
              <a16:creationId xmlns:a16="http://schemas.microsoft.com/office/drawing/2014/main" id="{36C88FF3-614E-4D79-8204-DA68D6788103}"/>
            </a:ext>
          </a:extLst>
        </xdr:cNvPr>
        <xdr:cNvCxnSpPr/>
      </xdr:nvCxnSpPr>
      <xdr:spPr>
        <a:xfrm>
          <a:off x="5507567" y="469899"/>
          <a:ext cx="2123016" cy="95885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58522-F5FC-43DC-910D-1C03649175F3}">
  <dimension ref="A1:Q18"/>
  <sheetViews>
    <sheetView topLeftCell="C11" zoomScale="50" zoomScaleNormal="50" workbookViewId="0">
      <selection activeCell="Q13" sqref="Q13"/>
    </sheetView>
  </sheetViews>
  <sheetFormatPr defaultRowHeight="15" x14ac:dyDescent="0.25"/>
  <cols>
    <col min="2" max="2" width="45.28515625" customWidth="1"/>
    <col min="3" max="3" width="19.7109375" bestFit="1" customWidth="1"/>
    <col min="5" max="5" width="14.140625" customWidth="1"/>
    <col min="6" max="6" width="30.5703125" bestFit="1" customWidth="1"/>
    <col min="7" max="7" width="28.42578125" bestFit="1" customWidth="1"/>
    <col min="8" max="8" width="12.42578125" customWidth="1"/>
    <col min="9" max="9" width="23.42578125" customWidth="1"/>
    <col min="10" max="10" width="68.28515625" customWidth="1"/>
    <col min="11" max="11" width="28" bestFit="1" customWidth="1"/>
    <col min="12" max="12" width="30.85546875" customWidth="1"/>
    <col min="13" max="13" width="13.7109375" customWidth="1"/>
    <col min="14" max="14" width="16.28515625" customWidth="1"/>
    <col min="15" max="15" width="20.85546875" customWidth="1"/>
    <col min="16" max="16" width="19.28515625" bestFit="1" customWidth="1"/>
    <col min="17" max="17" width="19.85546875" bestFit="1" customWidth="1"/>
  </cols>
  <sheetData>
    <row r="1" spans="1:17" s="2" customFormat="1" ht="15.75" x14ac:dyDescent="0.25">
      <c r="A1" s="53" t="s">
        <v>152</v>
      </c>
      <c r="B1" s="53"/>
      <c r="C1" s="53"/>
      <c r="D1" s="53"/>
      <c r="E1" s="53"/>
      <c r="F1" s="53"/>
      <c r="G1" s="53"/>
      <c r="H1" s="53"/>
      <c r="I1" s="53"/>
      <c r="J1" s="53"/>
      <c r="K1" s="53"/>
      <c r="L1" s="53"/>
      <c r="M1" s="53"/>
      <c r="N1" s="53"/>
      <c r="O1" s="1"/>
      <c r="P1" s="1"/>
    </row>
    <row r="2" spans="1:17" s="2" customFormat="1" ht="15.75" x14ac:dyDescent="0.25">
      <c r="A2" s="53"/>
      <c r="B2" s="53"/>
      <c r="C2" s="53"/>
      <c r="D2" s="53"/>
      <c r="E2" s="53"/>
      <c r="F2" s="53"/>
      <c r="G2" s="53"/>
      <c r="H2" s="53"/>
      <c r="I2" s="53"/>
      <c r="J2" s="53"/>
      <c r="K2" s="53"/>
      <c r="L2" s="53"/>
      <c r="M2" s="53"/>
      <c r="N2" s="53"/>
      <c r="O2" s="1"/>
      <c r="P2" s="1"/>
    </row>
    <row r="3" spans="1:17" s="2" customFormat="1" ht="9.75" customHeight="1" x14ac:dyDescent="0.25">
      <c r="A3" s="53"/>
      <c r="B3" s="53"/>
      <c r="C3" s="53"/>
      <c r="D3" s="53"/>
      <c r="E3" s="53"/>
      <c r="F3" s="53"/>
      <c r="G3" s="53"/>
      <c r="H3" s="53"/>
      <c r="I3" s="53"/>
      <c r="J3" s="53"/>
      <c r="K3" s="53"/>
      <c r="L3" s="53"/>
      <c r="M3" s="53"/>
      <c r="N3" s="53"/>
      <c r="O3" s="3"/>
      <c r="P3" s="3"/>
    </row>
    <row r="4" spans="1:17" s="2" customFormat="1" ht="15.75" hidden="1" x14ac:dyDescent="0.25">
      <c r="A4" s="53"/>
      <c r="B4" s="53"/>
      <c r="C4" s="53"/>
      <c r="D4" s="53"/>
      <c r="E4" s="53"/>
      <c r="F4" s="53"/>
      <c r="G4" s="53"/>
      <c r="H4" s="53"/>
      <c r="I4" s="53"/>
      <c r="J4" s="53"/>
      <c r="K4" s="53"/>
      <c r="L4" s="53"/>
      <c r="M4" s="53"/>
      <c r="N4" s="53"/>
      <c r="O4" s="3"/>
      <c r="P4" s="3"/>
    </row>
    <row r="5" spans="1:17" s="2" customFormat="1" ht="63" customHeight="1" x14ac:dyDescent="0.25">
      <c r="A5" s="54" t="s">
        <v>0</v>
      </c>
      <c r="B5" s="54"/>
      <c r="C5" s="51" t="s">
        <v>1</v>
      </c>
      <c r="D5" s="51" t="s">
        <v>2</v>
      </c>
      <c r="E5" s="51" t="s">
        <v>3</v>
      </c>
      <c r="F5" s="52" t="s">
        <v>4</v>
      </c>
      <c r="G5" s="52"/>
      <c r="H5" s="51" t="s">
        <v>5</v>
      </c>
      <c r="I5" s="52" t="s">
        <v>6</v>
      </c>
      <c r="J5" s="51" t="s">
        <v>7</v>
      </c>
      <c r="K5" s="51" t="s">
        <v>8</v>
      </c>
      <c r="L5" s="51" t="s">
        <v>9</v>
      </c>
      <c r="M5" s="52" t="s">
        <v>10</v>
      </c>
      <c r="N5" s="52"/>
      <c r="O5" s="51" t="s">
        <v>11</v>
      </c>
      <c r="P5" s="52" t="s">
        <v>173</v>
      </c>
      <c r="Q5" s="52"/>
    </row>
    <row r="6" spans="1:17" s="2" customFormat="1" ht="31.5" customHeight="1" x14ac:dyDescent="0.25">
      <c r="A6" s="54"/>
      <c r="B6" s="54"/>
      <c r="C6" s="51"/>
      <c r="D6" s="51"/>
      <c r="E6" s="51"/>
      <c r="F6" s="52" t="s">
        <v>12</v>
      </c>
      <c r="G6" s="52" t="s">
        <v>13</v>
      </c>
      <c r="H6" s="51"/>
      <c r="I6" s="52"/>
      <c r="J6" s="51"/>
      <c r="K6" s="51"/>
      <c r="L6" s="51"/>
      <c r="M6" s="52" t="s">
        <v>14</v>
      </c>
      <c r="N6" s="52" t="s">
        <v>15</v>
      </c>
      <c r="O6" s="51"/>
      <c r="P6" s="52" t="s">
        <v>16</v>
      </c>
      <c r="Q6" s="52" t="s">
        <v>17</v>
      </c>
    </row>
    <row r="7" spans="1:17" s="2" customFormat="1" ht="16.5" thickBot="1" x14ac:dyDescent="0.3">
      <c r="A7" s="54"/>
      <c r="B7" s="54"/>
      <c r="C7" s="51"/>
      <c r="D7" s="51"/>
      <c r="E7" s="51"/>
      <c r="F7" s="52"/>
      <c r="G7" s="52"/>
      <c r="H7" s="51"/>
      <c r="I7" s="52"/>
      <c r="J7" s="51"/>
      <c r="K7" s="51"/>
      <c r="L7" s="51"/>
      <c r="M7" s="52"/>
      <c r="N7" s="52"/>
      <c r="O7" s="51"/>
      <c r="P7" s="52"/>
      <c r="Q7" s="52"/>
    </row>
    <row r="8" spans="1:17" s="2" customFormat="1" ht="48" thickBot="1" x14ac:dyDescent="0.3">
      <c r="A8" s="49" t="s">
        <v>151</v>
      </c>
      <c r="B8" s="49"/>
      <c r="C8" s="4" t="s">
        <v>18</v>
      </c>
      <c r="D8" s="11">
        <v>0</v>
      </c>
      <c r="E8" s="11">
        <v>17</v>
      </c>
      <c r="F8" s="11">
        <v>8.85</v>
      </c>
      <c r="G8" s="11">
        <v>5.85</v>
      </c>
      <c r="H8" s="7" t="s">
        <v>19</v>
      </c>
      <c r="I8" s="4" t="s">
        <v>20</v>
      </c>
      <c r="J8" s="4" t="s">
        <v>21</v>
      </c>
      <c r="K8" s="7"/>
      <c r="L8" s="4" t="s">
        <v>22</v>
      </c>
      <c r="M8" s="7">
        <v>0.52</v>
      </c>
      <c r="N8" s="7">
        <v>0.34399999999999997</v>
      </c>
      <c r="O8" s="8">
        <f t="shared" ref="O8:O17" si="0">1/10</f>
        <v>0.1</v>
      </c>
      <c r="P8" s="8">
        <f>M8^$O$8</f>
        <v>0.93669959911720135</v>
      </c>
      <c r="Q8" s="8">
        <f>N8^$O$8</f>
        <v>0.89878505893145477</v>
      </c>
    </row>
    <row r="9" spans="1:17" s="2" customFormat="1" ht="105.75" x14ac:dyDescent="0.25">
      <c r="A9" s="49" t="s">
        <v>145</v>
      </c>
      <c r="B9" s="49"/>
      <c r="C9" s="4" t="s">
        <v>146</v>
      </c>
      <c r="D9" s="11">
        <v>0</v>
      </c>
      <c r="E9" s="11">
        <v>7</v>
      </c>
      <c r="F9" s="11">
        <v>3</v>
      </c>
      <c r="G9" s="11">
        <v>3</v>
      </c>
      <c r="H9" s="4" t="s">
        <v>23</v>
      </c>
      <c r="I9" s="7" t="s">
        <v>20</v>
      </c>
      <c r="J9" s="4" t="s">
        <v>21</v>
      </c>
      <c r="K9" s="4" t="s">
        <v>24</v>
      </c>
      <c r="L9" s="4" t="s">
        <v>22</v>
      </c>
      <c r="M9" s="4">
        <v>0.42799999999999999</v>
      </c>
      <c r="N9" s="4">
        <v>0.42799999999999999</v>
      </c>
      <c r="O9" s="8">
        <f t="shared" si="0"/>
        <v>0.1</v>
      </c>
      <c r="P9" s="8">
        <f t="shared" ref="P9:P17" si="1">M9^$O$8</f>
        <v>0.91863793781551339</v>
      </c>
      <c r="Q9" s="8">
        <f t="shared" ref="Q9:Q17" si="2">N9^$O$8</f>
        <v>0.91863793781551339</v>
      </c>
    </row>
    <row r="10" spans="1:17" s="2" customFormat="1" ht="47.25" x14ac:dyDescent="0.25">
      <c r="A10" s="49" t="s">
        <v>155</v>
      </c>
      <c r="B10" s="49"/>
      <c r="C10" s="4" t="s">
        <v>25</v>
      </c>
      <c r="D10" s="5">
        <v>0</v>
      </c>
      <c r="E10" s="5">
        <v>0.38</v>
      </c>
      <c r="F10" s="6">
        <v>0.06</v>
      </c>
      <c r="G10" s="6">
        <v>0.1</v>
      </c>
      <c r="H10" s="7" t="s">
        <v>23</v>
      </c>
      <c r="I10" s="4" t="s">
        <v>20</v>
      </c>
      <c r="J10" s="4" t="s">
        <v>26</v>
      </c>
      <c r="K10" s="7" t="s">
        <v>27</v>
      </c>
      <c r="L10" s="4" t="s">
        <v>22</v>
      </c>
      <c r="M10" s="23">
        <v>0.1578</v>
      </c>
      <c r="N10" s="23">
        <v>0.2631</v>
      </c>
      <c r="O10" s="8">
        <f t="shared" si="0"/>
        <v>0.1</v>
      </c>
      <c r="P10" s="8">
        <f t="shared" si="1"/>
        <v>0.83140130123061529</v>
      </c>
      <c r="Q10" s="8">
        <f t="shared" si="2"/>
        <v>0.8750081231272725</v>
      </c>
    </row>
    <row r="11" spans="1:17" s="2" customFormat="1" ht="47.25" x14ac:dyDescent="0.25">
      <c r="A11" s="50" t="s">
        <v>28</v>
      </c>
      <c r="B11" s="50"/>
      <c r="C11" s="4" t="s">
        <v>25</v>
      </c>
      <c r="D11" s="4">
        <v>0</v>
      </c>
      <c r="E11" s="7">
        <v>1</v>
      </c>
      <c r="F11" s="7" t="s">
        <v>29</v>
      </c>
      <c r="G11" s="4">
        <v>0.75700000000000001</v>
      </c>
      <c r="H11" s="7" t="s">
        <v>23</v>
      </c>
      <c r="I11" s="7" t="s">
        <v>20</v>
      </c>
      <c r="J11" s="4"/>
      <c r="K11" s="7" t="s">
        <v>30</v>
      </c>
      <c r="L11" s="4" t="s">
        <v>22</v>
      </c>
      <c r="M11" s="7">
        <v>0.73199999999999998</v>
      </c>
      <c r="N11" s="4">
        <v>0.75700000000000001</v>
      </c>
      <c r="O11" s="8">
        <f t="shared" si="0"/>
        <v>0.1</v>
      </c>
      <c r="P11" s="8">
        <f t="shared" si="1"/>
        <v>0.96928414333306057</v>
      </c>
      <c r="Q11" s="8">
        <f t="shared" si="2"/>
        <v>0.97254473693831511</v>
      </c>
    </row>
    <row r="12" spans="1:17" s="2" customFormat="1" ht="47.25" x14ac:dyDescent="0.25">
      <c r="A12" s="50" t="s">
        <v>171</v>
      </c>
      <c r="B12" s="50"/>
      <c r="C12" s="4" t="s">
        <v>25</v>
      </c>
      <c r="D12" s="4">
        <v>0</v>
      </c>
      <c r="E12" s="7">
        <v>100</v>
      </c>
      <c r="F12" s="7">
        <v>68.599999999999994</v>
      </c>
      <c r="G12" s="4">
        <v>68.599999999999994</v>
      </c>
      <c r="H12" s="7" t="s">
        <v>23</v>
      </c>
      <c r="I12" s="7" t="s">
        <v>20</v>
      </c>
      <c r="J12" s="4"/>
      <c r="K12" s="7"/>
      <c r="L12" s="4" t="s">
        <v>22</v>
      </c>
      <c r="M12" s="7">
        <v>0.68600000000000005</v>
      </c>
      <c r="N12" s="4">
        <v>0.68600000000000005</v>
      </c>
      <c r="O12" s="8">
        <f t="shared" si="0"/>
        <v>0.1</v>
      </c>
      <c r="P12" s="8">
        <f>M12^$O$8</f>
        <v>0.96301358037798146</v>
      </c>
      <c r="Q12" s="8">
        <f>N12^$O$8</f>
        <v>0.96301358037798146</v>
      </c>
    </row>
    <row r="13" spans="1:17" s="2" customFormat="1" ht="106.5" x14ac:dyDescent="0.25">
      <c r="A13" s="49" t="s">
        <v>31</v>
      </c>
      <c r="B13" s="49"/>
      <c r="C13" s="4" t="s">
        <v>32</v>
      </c>
      <c r="D13" s="4">
        <v>0</v>
      </c>
      <c r="E13" s="4">
        <v>1</v>
      </c>
      <c r="F13" s="7">
        <v>0.61350000000000005</v>
      </c>
      <c r="G13" s="7">
        <v>0.63500000000000001</v>
      </c>
      <c r="H13" s="7" t="s">
        <v>92</v>
      </c>
      <c r="I13" s="4" t="s">
        <v>33</v>
      </c>
      <c r="J13" s="4" t="s">
        <v>34</v>
      </c>
      <c r="K13" s="4" t="s">
        <v>35</v>
      </c>
      <c r="L13" s="4" t="s">
        <v>22</v>
      </c>
      <c r="M13" s="7">
        <v>0.61350000000000005</v>
      </c>
      <c r="N13" s="7">
        <v>0.63500000000000001</v>
      </c>
      <c r="O13" s="8">
        <f t="shared" si="0"/>
        <v>0.1</v>
      </c>
      <c r="P13" s="8">
        <f t="shared" si="1"/>
        <v>0.9523168237651628</v>
      </c>
      <c r="Q13" s="8">
        <f t="shared" si="2"/>
        <v>0.95560270962822336</v>
      </c>
    </row>
    <row r="14" spans="1:17" s="2" customFormat="1" ht="63" customHeight="1" x14ac:dyDescent="0.25">
      <c r="A14" s="49" t="s">
        <v>147</v>
      </c>
      <c r="B14" s="49"/>
      <c r="C14" s="4" t="s">
        <v>18</v>
      </c>
      <c r="D14" s="4">
        <v>0</v>
      </c>
      <c r="E14" s="4">
        <v>7</v>
      </c>
      <c r="F14" s="7">
        <v>2</v>
      </c>
      <c r="G14" s="7">
        <v>1</v>
      </c>
      <c r="H14" s="7" t="s">
        <v>23</v>
      </c>
      <c r="I14" s="4" t="s">
        <v>33</v>
      </c>
      <c r="J14" s="9" t="s">
        <v>36</v>
      </c>
      <c r="K14" s="7"/>
      <c r="L14" s="4" t="s">
        <v>22</v>
      </c>
      <c r="M14" s="4">
        <v>0.28599999999999998</v>
      </c>
      <c r="N14" s="4">
        <v>0.14299999999999999</v>
      </c>
      <c r="O14" s="8">
        <f t="shared" si="0"/>
        <v>0.1</v>
      </c>
      <c r="P14" s="8">
        <f t="shared" si="1"/>
        <v>0.88234129078671897</v>
      </c>
      <c r="Q14" s="8">
        <f t="shared" si="2"/>
        <v>0.82325353409918045</v>
      </c>
    </row>
    <row r="15" spans="1:17" s="2" customFormat="1" ht="110.25" x14ac:dyDescent="0.25">
      <c r="A15" s="49" t="s">
        <v>154</v>
      </c>
      <c r="B15" s="49"/>
      <c r="C15" s="4" t="s">
        <v>148</v>
      </c>
      <c r="D15" s="4">
        <v>0</v>
      </c>
      <c r="E15" s="4">
        <v>7</v>
      </c>
      <c r="F15" s="7">
        <v>1</v>
      </c>
      <c r="G15" s="7">
        <v>1</v>
      </c>
      <c r="H15" s="7" t="s">
        <v>23</v>
      </c>
      <c r="I15" s="4" t="s">
        <v>33</v>
      </c>
      <c r="J15" s="9" t="s">
        <v>142</v>
      </c>
      <c r="K15" s="7"/>
      <c r="L15" s="4" t="s">
        <v>22</v>
      </c>
      <c r="M15" s="4">
        <v>0.14299999999999999</v>
      </c>
      <c r="N15" s="4">
        <v>0.14299999999999999</v>
      </c>
      <c r="O15" s="8">
        <f t="shared" si="0"/>
        <v>0.1</v>
      </c>
      <c r="P15" s="8">
        <f t="shared" si="1"/>
        <v>0.82325353409918045</v>
      </c>
      <c r="Q15" s="8">
        <f t="shared" si="2"/>
        <v>0.82325353409918045</v>
      </c>
    </row>
    <row r="16" spans="1:17" s="2" customFormat="1" ht="47.25" x14ac:dyDescent="0.25">
      <c r="A16" s="45" t="s">
        <v>37</v>
      </c>
      <c r="B16" s="46"/>
      <c r="C16" s="4" t="s">
        <v>20</v>
      </c>
      <c r="D16" s="4">
        <v>0</v>
      </c>
      <c r="E16" s="4">
        <v>7</v>
      </c>
      <c r="F16" s="7">
        <v>3</v>
      </c>
      <c r="G16" s="7">
        <v>2</v>
      </c>
      <c r="H16" s="7" t="s">
        <v>23</v>
      </c>
      <c r="I16" s="4" t="s">
        <v>33</v>
      </c>
      <c r="J16" s="9"/>
      <c r="K16" s="7"/>
      <c r="L16" s="4" t="s">
        <v>22</v>
      </c>
      <c r="M16" s="4">
        <v>0.42849999999999999</v>
      </c>
      <c r="N16" s="4">
        <v>0.28570000000000001</v>
      </c>
      <c r="O16" s="8">
        <f t="shared" si="0"/>
        <v>0.1</v>
      </c>
      <c r="P16" s="8">
        <f t="shared" si="1"/>
        <v>0.91874519895640094</v>
      </c>
      <c r="Q16" s="8">
        <f t="shared" si="2"/>
        <v>0.88224869378768511</v>
      </c>
    </row>
    <row r="17" spans="1:17" s="26" customFormat="1" ht="135" x14ac:dyDescent="0.25">
      <c r="A17" s="45" t="s">
        <v>149</v>
      </c>
      <c r="B17" s="46"/>
      <c r="C17" s="24" t="s">
        <v>25</v>
      </c>
      <c r="D17" s="24">
        <v>0</v>
      </c>
      <c r="E17" s="24">
        <v>100</v>
      </c>
      <c r="F17" s="24">
        <v>10</v>
      </c>
      <c r="G17" s="24">
        <v>5.8</v>
      </c>
      <c r="H17" s="24" t="s">
        <v>150</v>
      </c>
      <c r="I17" s="24" t="s">
        <v>38</v>
      </c>
      <c r="J17" s="24" t="s">
        <v>39</v>
      </c>
      <c r="K17" s="24" t="s">
        <v>40</v>
      </c>
      <c r="L17" s="14" t="s">
        <v>144</v>
      </c>
      <c r="M17" s="25">
        <v>0.9</v>
      </c>
      <c r="N17" s="25">
        <v>0.94199999999999995</v>
      </c>
      <c r="O17" s="8">
        <f t="shared" si="0"/>
        <v>0.1</v>
      </c>
      <c r="P17" s="8">
        <f>M17^$O$8</f>
        <v>0.98951925820621445</v>
      </c>
      <c r="Q17" s="8">
        <f>N17^$O$8</f>
        <v>0.99404281437571707</v>
      </c>
    </row>
    <row r="18" spans="1:17" s="2" customFormat="1" ht="15.75" x14ac:dyDescent="0.25">
      <c r="A18" s="47" t="s">
        <v>41</v>
      </c>
      <c r="B18" s="48"/>
      <c r="C18" s="7"/>
      <c r="D18" s="7"/>
      <c r="E18" s="7"/>
      <c r="F18" s="7"/>
      <c r="G18" s="7"/>
      <c r="H18" s="7"/>
      <c r="I18" s="7"/>
      <c r="J18" s="7"/>
      <c r="K18" s="7"/>
      <c r="L18" s="7"/>
      <c r="M18" s="7"/>
      <c r="N18" s="7"/>
      <c r="O18" s="7">
        <f>SUM(O8:O17)</f>
        <v>0.99999999999999989</v>
      </c>
      <c r="P18" s="10">
        <f>PRODUCT(P8:P17)</f>
        <v>0.41996193507018026</v>
      </c>
      <c r="Q18" s="10">
        <f>PRODUCT(Q8:Q17)</f>
        <v>0.38432178234478886</v>
      </c>
    </row>
  </sheetData>
  <mergeCells count="31">
    <mergeCell ref="A1:N4"/>
    <mergeCell ref="A5:B7"/>
    <mergeCell ref="C5:C7"/>
    <mergeCell ref="D5:D7"/>
    <mergeCell ref="E5:E7"/>
    <mergeCell ref="F5:G5"/>
    <mergeCell ref="H5:H7"/>
    <mergeCell ref="I5:I7"/>
    <mergeCell ref="J5:J7"/>
    <mergeCell ref="K5:K7"/>
    <mergeCell ref="L5:L7"/>
    <mergeCell ref="M5:N5"/>
    <mergeCell ref="O5:O7"/>
    <mergeCell ref="P5:Q5"/>
    <mergeCell ref="F6:F7"/>
    <mergeCell ref="G6:G7"/>
    <mergeCell ref="M6:M7"/>
    <mergeCell ref="N6:N7"/>
    <mergeCell ref="P6:P7"/>
    <mergeCell ref="Q6:Q7"/>
    <mergeCell ref="A16:B16"/>
    <mergeCell ref="A17:B17"/>
    <mergeCell ref="A18:B18"/>
    <mergeCell ref="A8:B8"/>
    <mergeCell ref="A9:B9"/>
    <mergeCell ref="A10:B10"/>
    <mergeCell ref="A11:B11"/>
    <mergeCell ref="A13:B13"/>
    <mergeCell ref="A14:B14"/>
    <mergeCell ref="A15:B15"/>
    <mergeCell ref="A12:B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27B2E-0EBC-46C7-B3B5-E9A60E65B25A}">
  <dimension ref="A1:Q37"/>
  <sheetViews>
    <sheetView topLeftCell="D34" zoomScale="50" zoomScaleNormal="50" workbookViewId="0">
      <selection activeCell="G52" sqref="G52"/>
    </sheetView>
  </sheetViews>
  <sheetFormatPr defaultColWidth="12.5703125" defaultRowHeight="15.75" x14ac:dyDescent="0.25"/>
  <cols>
    <col min="1" max="2" width="55.28515625" style="1" customWidth="1"/>
    <col min="3" max="3" width="39.42578125" style="2" bestFit="1" customWidth="1"/>
    <col min="4" max="5" width="12.5703125" style="2"/>
    <col min="6" max="6" width="15" style="2" bestFit="1" customWidth="1"/>
    <col min="7" max="7" width="19.5703125" style="2" bestFit="1" customWidth="1"/>
    <col min="8" max="8" width="12.5703125" style="2"/>
    <col min="9" max="9" width="66.7109375" style="2" customWidth="1"/>
    <col min="10" max="10" width="46.42578125" style="2" customWidth="1"/>
    <col min="11" max="11" width="37" style="2" customWidth="1"/>
    <col min="12" max="12" width="23" style="2" customWidth="1"/>
    <col min="13" max="13" width="34.28515625" style="20" bestFit="1" customWidth="1"/>
    <col min="14" max="14" width="34.85546875" style="20" customWidth="1"/>
    <col min="15" max="15" width="17.85546875" style="2" bestFit="1" customWidth="1"/>
    <col min="16" max="17" width="20.42578125" style="20" bestFit="1" customWidth="1"/>
    <col min="18" max="16384" width="12.5703125" style="2"/>
  </cols>
  <sheetData>
    <row r="1" spans="1:17" ht="15.75" customHeight="1" x14ac:dyDescent="0.25">
      <c r="A1" s="57" t="s">
        <v>153</v>
      </c>
      <c r="B1" s="58"/>
      <c r="C1" s="58"/>
      <c r="D1" s="58"/>
      <c r="E1" s="58"/>
      <c r="F1" s="58"/>
      <c r="G1" s="58"/>
      <c r="H1" s="58"/>
      <c r="I1" s="58"/>
      <c r="J1" s="58"/>
      <c r="K1" s="58"/>
      <c r="L1" s="58"/>
      <c r="M1" s="58"/>
      <c r="N1" s="58"/>
      <c r="O1" s="58"/>
      <c r="P1" s="58"/>
      <c r="Q1" s="59"/>
    </row>
    <row r="2" spans="1:17" ht="32.25" customHeight="1" x14ac:dyDescent="0.25">
      <c r="A2" s="60"/>
      <c r="B2" s="61"/>
      <c r="C2" s="61"/>
      <c r="D2" s="61"/>
      <c r="E2" s="61"/>
      <c r="F2" s="61"/>
      <c r="G2" s="61"/>
      <c r="H2" s="61"/>
      <c r="I2" s="61"/>
      <c r="J2" s="61"/>
      <c r="K2" s="61"/>
      <c r="L2" s="61"/>
      <c r="M2" s="61"/>
      <c r="N2" s="61"/>
      <c r="O2" s="61"/>
      <c r="P2" s="61"/>
      <c r="Q2" s="62"/>
    </row>
    <row r="3" spans="1:17" ht="69.75" customHeight="1" x14ac:dyDescent="0.25">
      <c r="A3" s="63" t="s">
        <v>0</v>
      </c>
      <c r="B3" s="54" t="s">
        <v>42</v>
      </c>
      <c r="C3" s="51" t="s">
        <v>1</v>
      </c>
      <c r="D3" s="51" t="s">
        <v>2</v>
      </c>
      <c r="E3" s="51" t="s">
        <v>3</v>
      </c>
      <c r="F3" s="52" t="s">
        <v>4</v>
      </c>
      <c r="G3" s="52"/>
      <c r="H3" s="51" t="s">
        <v>5</v>
      </c>
      <c r="I3" s="52" t="s">
        <v>6</v>
      </c>
      <c r="J3" s="51" t="s">
        <v>7</v>
      </c>
      <c r="K3" s="51" t="s">
        <v>8</v>
      </c>
      <c r="L3" s="51" t="s">
        <v>9</v>
      </c>
      <c r="M3" s="52" t="s">
        <v>10</v>
      </c>
      <c r="N3" s="52"/>
      <c r="O3" s="51" t="s">
        <v>11</v>
      </c>
      <c r="P3" s="52" t="s">
        <v>173</v>
      </c>
      <c r="Q3" s="65"/>
    </row>
    <row r="4" spans="1:17" ht="91.5" customHeight="1" x14ac:dyDescent="0.25">
      <c r="A4" s="63"/>
      <c r="B4" s="54"/>
      <c r="C4" s="51"/>
      <c r="D4" s="51"/>
      <c r="E4" s="51"/>
      <c r="F4" s="27" t="s">
        <v>12</v>
      </c>
      <c r="G4" s="27" t="s">
        <v>13</v>
      </c>
      <c r="H4" s="51"/>
      <c r="I4" s="52"/>
      <c r="J4" s="51"/>
      <c r="K4" s="51"/>
      <c r="L4" s="51"/>
      <c r="M4" s="27" t="s">
        <v>14</v>
      </c>
      <c r="N4" s="27" t="s">
        <v>15</v>
      </c>
      <c r="O4" s="51"/>
      <c r="P4" s="27" t="s">
        <v>16</v>
      </c>
      <c r="Q4" s="29" t="s">
        <v>17</v>
      </c>
    </row>
    <row r="5" spans="1:17" ht="135" x14ac:dyDescent="0.25">
      <c r="A5" s="64" t="s">
        <v>43</v>
      </c>
      <c r="B5" s="12" t="s">
        <v>44</v>
      </c>
      <c r="C5" s="8" t="s">
        <v>45</v>
      </c>
      <c r="D5" s="8">
        <v>0</v>
      </c>
      <c r="E5" s="8">
        <v>100</v>
      </c>
      <c r="F5" s="8" t="s">
        <v>46</v>
      </c>
      <c r="G5" s="8" t="s">
        <v>47</v>
      </c>
      <c r="H5" s="8" t="s">
        <v>19</v>
      </c>
      <c r="I5" s="8" t="s">
        <v>48</v>
      </c>
      <c r="J5" s="8" t="s">
        <v>49</v>
      </c>
      <c r="K5" s="8" t="s">
        <v>50</v>
      </c>
      <c r="L5" s="4" t="s">
        <v>144</v>
      </c>
      <c r="M5" s="4">
        <v>0.40229999999999999</v>
      </c>
      <c r="N5" s="4">
        <v>0.156</v>
      </c>
      <c r="O5" s="7">
        <f>1/31</f>
        <v>3.2258064516129031E-2</v>
      </c>
      <c r="P5" s="7">
        <f>M5^$O$5</f>
        <v>0.9710543753733557</v>
      </c>
      <c r="Q5" s="7">
        <f>N5^$O$5</f>
        <v>0.94182835482333638</v>
      </c>
    </row>
    <row r="6" spans="1:17" ht="135" x14ac:dyDescent="0.25">
      <c r="A6" s="64"/>
      <c r="B6" s="12" t="s">
        <v>51</v>
      </c>
      <c r="C6" s="8" t="s">
        <v>52</v>
      </c>
      <c r="D6" s="8">
        <v>0</v>
      </c>
      <c r="E6" s="8">
        <v>100</v>
      </c>
      <c r="F6" s="8" t="s">
        <v>53</v>
      </c>
      <c r="G6" s="8">
        <v>35.31</v>
      </c>
      <c r="H6" s="8" t="s">
        <v>19</v>
      </c>
      <c r="I6" s="8" t="s">
        <v>54</v>
      </c>
      <c r="J6" s="8" t="s">
        <v>55</v>
      </c>
      <c r="K6" s="8" t="s">
        <v>56</v>
      </c>
      <c r="L6" s="4" t="s">
        <v>22</v>
      </c>
      <c r="M6" s="7">
        <v>0.51590000000000003</v>
      </c>
      <c r="N6" s="7">
        <v>0.35310000000000002</v>
      </c>
      <c r="O6" s="7">
        <f>1/31</f>
        <v>3.2258064516129031E-2</v>
      </c>
      <c r="P6" s="7">
        <f t="shared" ref="P6:P35" si="0">M6^$O$5</f>
        <v>0.97887654007189784</v>
      </c>
      <c r="Q6" s="7">
        <f t="shared" ref="Q6:Q35" si="1">N6^$O$5</f>
        <v>0.96697680205264314</v>
      </c>
    </row>
    <row r="7" spans="1:17" ht="78" customHeight="1" x14ac:dyDescent="0.25">
      <c r="A7" s="64"/>
      <c r="B7" s="12" t="s">
        <v>57</v>
      </c>
      <c r="C7" s="8" t="s">
        <v>58</v>
      </c>
      <c r="D7" s="8">
        <v>0</v>
      </c>
      <c r="E7" s="8">
        <v>100</v>
      </c>
      <c r="F7" s="8" t="s">
        <v>59</v>
      </c>
      <c r="G7" s="8" t="s">
        <v>60</v>
      </c>
      <c r="H7" s="8" t="s">
        <v>19</v>
      </c>
      <c r="I7" s="8" t="s">
        <v>61</v>
      </c>
      <c r="J7" s="13" t="s">
        <v>62</v>
      </c>
      <c r="K7" s="8" t="s">
        <v>56</v>
      </c>
      <c r="L7" s="14" t="s">
        <v>144</v>
      </c>
      <c r="M7" s="4">
        <v>7.1199999999999999E-2</v>
      </c>
      <c r="N7" s="4">
        <v>0.13220000000000001</v>
      </c>
      <c r="O7" s="7">
        <f t="shared" ref="O7:O35" si="2">1/31</f>
        <v>3.2258064516129031E-2</v>
      </c>
      <c r="P7" s="7">
        <f t="shared" si="0"/>
        <v>0.9182971270489797</v>
      </c>
      <c r="Q7" s="7">
        <f t="shared" si="1"/>
        <v>0.93681239352571855</v>
      </c>
    </row>
    <row r="8" spans="1:17" ht="60" x14ac:dyDescent="0.25">
      <c r="A8" s="64"/>
      <c r="B8" s="12" t="s">
        <v>63</v>
      </c>
      <c r="C8" s="8" t="s">
        <v>64</v>
      </c>
      <c r="D8" s="8">
        <v>0</v>
      </c>
      <c r="E8" s="8">
        <v>7</v>
      </c>
      <c r="F8" s="8">
        <v>5</v>
      </c>
      <c r="G8" s="8">
        <v>1</v>
      </c>
      <c r="H8" s="8" t="s">
        <v>23</v>
      </c>
      <c r="I8" s="8" t="s">
        <v>65</v>
      </c>
      <c r="J8" s="8" t="s">
        <v>66</v>
      </c>
      <c r="K8" s="8"/>
      <c r="L8" s="14" t="s">
        <v>22</v>
      </c>
      <c r="M8" s="7">
        <v>0.71419999999999995</v>
      </c>
      <c r="N8" s="7">
        <v>0.14199999999999999</v>
      </c>
      <c r="O8" s="7">
        <f t="shared" si="2"/>
        <v>3.2258064516129031E-2</v>
      </c>
      <c r="P8" s="7">
        <f t="shared" si="0"/>
        <v>0.98920091898507601</v>
      </c>
      <c r="Q8" s="7">
        <f t="shared" si="1"/>
        <v>0.93897593681610769</v>
      </c>
    </row>
    <row r="9" spans="1:17" ht="126" x14ac:dyDescent="0.25">
      <c r="A9" s="64"/>
      <c r="B9" s="12" t="s">
        <v>67</v>
      </c>
      <c r="C9" s="8" t="s">
        <v>68</v>
      </c>
      <c r="D9" s="8">
        <v>0</v>
      </c>
      <c r="E9" s="8">
        <v>7</v>
      </c>
      <c r="F9" s="8">
        <v>5</v>
      </c>
      <c r="G9" s="8">
        <v>3</v>
      </c>
      <c r="H9" s="8" t="s">
        <v>23</v>
      </c>
      <c r="I9" s="8" t="s">
        <v>69</v>
      </c>
      <c r="J9" s="28" t="s">
        <v>70</v>
      </c>
      <c r="K9" s="8"/>
      <c r="L9" s="8" t="s">
        <v>22</v>
      </c>
      <c r="M9" s="7">
        <v>0.71399999999999997</v>
      </c>
      <c r="N9" s="7">
        <v>0.42799999999999999</v>
      </c>
      <c r="O9" s="7">
        <f t="shared" si="2"/>
        <v>3.2258064516129031E-2</v>
      </c>
      <c r="P9" s="7">
        <f t="shared" si="0"/>
        <v>0.98919198198378</v>
      </c>
      <c r="Q9" s="7">
        <f t="shared" si="1"/>
        <v>0.97299607716317227</v>
      </c>
    </row>
    <row r="10" spans="1:17" ht="45" customHeight="1" x14ac:dyDescent="0.25">
      <c r="A10" s="64" t="s">
        <v>71</v>
      </c>
      <c r="B10" s="12" t="s">
        <v>72</v>
      </c>
      <c r="C10" s="8" t="s">
        <v>58</v>
      </c>
      <c r="D10" s="8">
        <v>0</v>
      </c>
      <c r="E10" s="8">
        <v>245</v>
      </c>
      <c r="F10" s="8">
        <v>29.33</v>
      </c>
      <c r="G10" s="8">
        <v>68.5</v>
      </c>
      <c r="H10" s="8" t="s">
        <v>73</v>
      </c>
      <c r="I10" s="8" t="s">
        <v>74</v>
      </c>
      <c r="J10" s="16" t="s">
        <v>75</v>
      </c>
      <c r="K10" s="16" t="s">
        <v>40</v>
      </c>
      <c r="L10" s="14" t="s">
        <v>22</v>
      </c>
      <c r="M10" s="7">
        <v>0.112</v>
      </c>
      <c r="N10" s="7">
        <v>0.28000000000000003</v>
      </c>
      <c r="O10" s="7">
        <f t="shared" si="2"/>
        <v>3.2258064516129031E-2</v>
      </c>
      <c r="P10" s="7">
        <f t="shared" si="0"/>
        <v>0.93181482054401399</v>
      </c>
      <c r="Q10" s="7">
        <f t="shared" si="1"/>
        <v>0.95976827017072419</v>
      </c>
    </row>
    <row r="11" spans="1:17" ht="45" customHeight="1" x14ac:dyDescent="0.25">
      <c r="A11" s="64"/>
      <c r="B11" s="12" t="s">
        <v>76</v>
      </c>
      <c r="C11" s="8" t="s">
        <v>58</v>
      </c>
      <c r="D11" s="8">
        <v>39.119999999999997</v>
      </c>
      <c r="E11" s="8">
        <v>211.35</v>
      </c>
      <c r="F11" s="8">
        <v>96.32</v>
      </c>
      <c r="G11" s="8">
        <v>90</v>
      </c>
      <c r="H11" s="14" t="s">
        <v>77</v>
      </c>
      <c r="I11" s="8" t="s">
        <v>74</v>
      </c>
      <c r="J11" s="16"/>
      <c r="K11" s="16" t="s">
        <v>40</v>
      </c>
      <c r="L11" s="14" t="s">
        <v>22</v>
      </c>
      <c r="M11" s="7">
        <v>0.33300000000000002</v>
      </c>
      <c r="N11" s="7">
        <v>0.29599999999999999</v>
      </c>
      <c r="O11" s="7">
        <f t="shared" si="2"/>
        <v>3.2258064516129031E-2</v>
      </c>
      <c r="P11" s="7">
        <f t="shared" si="0"/>
        <v>0.96515035615766842</v>
      </c>
      <c r="Q11" s="7">
        <f t="shared" si="1"/>
        <v>0.96149027053440017</v>
      </c>
    </row>
    <row r="12" spans="1:17" ht="135" x14ac:dyDescent="0.25">
      <c r="A12" s="64"/>
      <c r="B12" s="12" t="s">
        <v>78</v>
      </c>
      <c r="C12" s="8" t="s">
        <v>79</v>
      </c>
      <c r="D12" s="8">
        <v>0</v>
      </c>
      <c r="E12" s="8">
        <v>7</v>
      </c>
      <c r="F12" s="8">
        <v>2</v>
      </c>
      <c r="G12" s="8">
        <v>1</v>
      </c>
      <c r="H12" s="8" t="s">
        <v>23</v>
      </c>
      <c r="I12" s="17" t="s">
        <v>80</v>
      </c>
      <c r="J12" s="14" t="s">
        <v>81</v>
      </c>
      <c r="K12" s="18" t="s">
        <v>82</v>
      </c>
      <c r="L12" s="14" t="s">
        <v>22</v>
      </c>
      <c r="M12" s="7">
        <v>0.28499999999999998</v>
      </c>
      <c r="N12" s="7">
        <v>0.14299999999999999</v>
      </c>
      <c r="O12" s="7">
        <f t="shared" si="2"/>
        <v>3.2258064516129031E-2</v>
      </c>
      <c r="P12" s="7">
        <f t="shared" si="0"/>
        <v>0.96031641026613634</v>
      </c>
      <c r="Q12" s="7">
        <f t="shared" si="1"/>
        <v>0.93918851996907693</v>
      </c>
    </row>
    <row r="13" spans="1:17" ht="126" x14ac:dyDescent="0.25">
      <c r="A13" s="64"/>
      <c r="B13" s="12" t="s">
        <v>156</v>
      </c>
      <c r="C13" s="8" t="s">
        <v>83</v>
      </c>
      <c r="D13" s="8">
        <v>32.6</v>
      </c>
      <c r="E13" s="8">
        <v>359.7</v>
      </c>
      <c r="F13" s="8">
        <v>96.2</v>
      </c>
      <c r="G13" s="8">
        <v>82.7</v>
      </c>
      <c r="H13" s="8" t="s">
        <v>84</v>
      </c>
      <c r="I13" s="8" t="s">
        <v>74</v>
      </c>
      <c r="J13" s="13" t="s">
        <v>85</v>
      </c>
      <c r="K13" s="8" t="s">
        <v>86</v>
      </c>
      <c r="L13" s="14" t="s">
        <v>22</v>
      </c>
      <c r="M13" s="7">
        <v>0.19500000000000001</v>
      </c>
      <c r="N13" s="7">
        <v>0.153</v>
      </c>
      <c r="O13" s="7">
        <f t="shared" si="2"/>
        <v>3.2258064516129031E-2</v>
      </c>
      <c r="P13" s="7">
        <f t="shared" si="0"/>
        <v>0.94863226247378696</v>
      </c>
      <c r="Q13" s="7">
        <f t="shared" si="1"/>
        <v>0.94123858781734804</v>
      </c>
    </row>
    <row r="14" spans="1:17" ht="48.75" customHeight="1" x14ac:dyDescent="0.25">
      <c r="A14" s="64"/>
      <c r="B14" s="12" t="s">
        <v>157</v>
      </c>
      <c r="C14" s="17" t="s">
        <v>20</v>
      </c>
      <c r="D14" s="17">
        <v>0</v>
      </c>
      <c r="E14" s="17">
        <v>7</v>
      </c>
      <c r="F14" s="17">
        <v>5</v>
      </c>
      <c r="G14" s="17">
        <v>2</v>
      </c>
      <c r="H14" s="8" t="s">
        <v>23</v>
      </c>
      <c r="I14" s="8" t="s">
        <v>87</v>
      </c>
      <c r="J14" s="21"/>
      <c r="K14" s="22"/>
      <c r="L14" s="14" t="s">
        <v>22</v>
      </c>
      <c r="M14" s="7">
        <v>0.71399999999999997</v>
      </c>
      <c r="N14" s="7">
        <v>0.28499999999999998</v>
      </c>
      <c r="O14" s="7">
        <f t="shared" si="2"/>
        <v>3.2258064516129031E-2</v>
      </c>
      <c r="P14" s="7">
        <f t="shared" si="0"/>
        <v>0.98919198198378</v>
      </c>
      <c r="Q14" s="7">
        <f t="shared" si="1"/>
        <v>0.96031641026613634</v>
      </c>
    </row>
    <row r="15" spans="1:17" ht="72.75" customHeight="1" x14ac:dyDescent="0.25">
      <c r="A15" s="64" t="s">
        <v>88</v>
      </c>
      <c r="B15" s="12" t="s">
        <v>143</v>
      </c>
      <c r="C15" s="17" t="s">
        <v>89</v>
      </c>
      <c r="D15" s="17">
        <v>0.1</v>
      </c>
      <c r="E15" s="17">
        <v>30</v>
      </c>
      <c r="F15" s="17">
        <v>6.4189999999999996</v>
      </c>
      <c r="G15" s="17">
        <v>6.23</v>
      </c>
      <c r="H15" s="8" t="s">
        <v>19</v>
      </c>
      <c r="I15" s="8"/>
      <c r="J15" s="21"/>
      <c r="K15" s="22"/>
      <c r="L15" s="14" t="s">
        <v>144</v>
      </c>
      <c r="M15" s="7">
        <v>0.78900000000000003</v>
      </c>
      <c r="N15" s="7">
        <v>0.79500000000000004</v>
      </c>
      <c r="O15" s="7">
        <f t="shared" si="2"/>
        <v>3.2258064516129031E-2</v>
      </c>
      <c r="P15" s="7">
        <f t="shared" si="0"/>
        <v>0.99238434209916515</v>
      </c>
      <c r="Q15" s="7">
        <f t="shared" si="1"/>
        <v>0.99262689106263391</v>
      </c>
    </row>
    <row r="16" spans="1:17" s="26" customFormat="1" ht="84.75" customHeight="1" x14ac:dyDescent="0.25">
      <c r="A16" s="64"/>
      <c r="B16" s="40" t="s">
        <v>90</v>
      </c>
      <c r="C16" s="24" t="s">
        <v>25</v>
      </c>
      <c r="D16" s="41">
        <v>0</v>
      </c>
      <c r="E16" s="41">
        <v>7</v>
      </c>
      <c r="F16" s="41">
        <v>6</v>
      </c>
      <c r="G16" s="41">
        <v>1E-4</v>
      </c>
      <c r="H16" s="42" t="s">
        <v>23</v>
      </c>
      <c r="I16" s="43"/>
      <c r="J16" s="43"/>
      <c r="K16" s="43"/>
      <c r="L16" s="44" t="s">
        <v>22</v>
      </c>
      <c r="M16" s="25">
        <v>0.85699999999999998</v>
      </c>
      <c r="N16" s="25">
        <v>1E-4</v>
      </c>
      <c r="O16" s="25">
        <f t="shared" si="2"/>
        <v>3.2258064516129031E-2</v>
      </c>
      <c r="P16" s="25">
        <f t="shared" si="0"/>
        <v>0.99503439023832752</v>
      </c>
      <c r="Q16" s="25">
        <f>N16^$O$5</f>
        <v>0.74296395075949484</v>
      </c>
    </row>
    <row r="17" spans="1:17" ht="63.75" customHeight="1" x14ac:dyDescent="0.25">
      <c r="A17" s="64"/>
      <c r="B17" s="12" t="s">
        <v>91</v>
      </c>
      <c r="C17" s="8" t="s">
        <v>25</v>
      </c>
      <c r="D17" s="17">
        <v>0</v>
      </c>
      <c r="E17" s="17">
        <v>1</v>
      </c>
      <c r="F17" s="17">
        <v>0.2392</v>
      </c>
      <c r="G17" s="17">
        <v>0.24829999999999999</v>
      </c>
      <c r="H17" s="8" t="s">
        <v>92</v>
      </c>
      <c r="I17" s="17"/>
      <c r="J17" s="8" t="s">
        <v>93</v>
      </c>
      <c r="K17" s="17"/>
      <c r="L17" s="8"/>
      <c r="M17" s="7">
        <v>0.2392</v>
      </c>
      <c r="N17" s="7">
        <v>0.24829999999999999</v>
      </c>
      <c r="O17" s="7">
        <f t="shared" si="2"/>
        <v>3.2258064516129031E-2</v>
      </c>
      <c r="P17" s="7">
        <f t="shared" si="0"/>
        <v>0.95490471536636012</v>
      </c>
      <c r="Q17" s="7">
        <f t="shared" si="1"/>
        <v>0.9560555346471481</v>
      </c>
    </row>
    <row r="18" spans="1:17" ht="56.25" customHeight="1" x14ac:dyDescent="0.25">
      <c r="A18" s="64"/>
      <c r="B18" s="12" t="s">
        <v>94</v>
      </c>
      <c r="C18" s="8" t="s">
        <v>95</v>
      </c>
      <c r="D18" s="8">
        <v>2</v>
      </c>
      <c r="E18" s="8">
        <v>300</v>
      </c>
      <c r="F18" s="8">
        <v>137</v>
      </c>
      <c r="G18" s="8">
        <v>157.81</v>
      </c>
      <c r="H18" s="8" t="s">
        <v>84</v>
      </c>
      <c r="I18" s="8" t="s">
        <v>74</v>
      </c>
      <c r="J18" s="8"/>
      <c r="K18" s="8"/>
      <c r="L18" s="14" t="s">
        <v>144</v>
      </c>
      <c r="M18" s="4">
        <v>0.54700000000000004</v>
      </c>
      <c r="N18" s="4">
        <v>0.47720000000000001</v>
      </c>
      <c r="O18" s="7">
        <f t="shared" si="2"/>
        <v>3.2258064516129031E-2</v>
      </c>
      <c r="P18" s="7">
        <f t="shared" si="0"/>
        <v>0.98072665317950436</v>
      </c>
      <c r="Q18" s="7">
        <f t="shared" si="1"/>
        <v>0.9764173726918618</v>
      </c>
    </row>
    <row r="19" spans="1:17" ht="57.75" customHeight="1" x14ac:dyDescent="0.25">
      <c r="A19" s="64"/>
      <c r="B19" s="12" t="s">
        <v>158</v>
      </c>
      <c r="C19" s="8" t="s">
        <v>96</v>
      </c>
      <c r="D19" s="8">
        <v>0</v>
      </c>
      <c r="E19" s="8">
        <v>20</v>
      </c>
      <c r="F19" s="8">
        <v>0.5</v>
      </c>
      <c r="G19" s="8">
        <v>0.5</v>
      </c>
      <c r="H19" s="8" t="s">
        <v>23</v>
      </c>
      <c r="I19" s="8" t="s">
        <v>74</v>
      </c>
      <c r="J19" s="8"/>
      <c r="K19" s="8"/>
      <c r="L19" s="8" t="s">
        <v>22</v>
      </c>
      <c r="M19" s="7">
        <v>2.5000000000000001E-2</v>
      </c>
      <c r="N19" s="7">
        <v>2.5000000000000001E-2</v>
      </c>
      <c r="O19" s="7">
        <f t="shared" si="2"/>
        <v>3.2258064516129031E-2</v>
      </c>
      <c r="P19" s="7">
        <f t="shared" si="0"/>
        <v>0.88781125307762998</v>
      </c>
      <c r="Q19" s="7">
        <f t="shared" si="1"/>
        <v>0.88781125307762998</v>
      </c>
    </row>
    <row r="20" spans="1:17" ht="55.5" customHeight="1" x14ac:dyDescent="0.25">
      <c r="A20" s="64"/>
      <c r="B20" s="12" t="s">
        <v>97</v>
      </c>
      <c r="C20" s="8" t="s">
        <v>25</v>
      </c>
      <c r="D20" s="8">
        <v>0</v>
      </c>
      <c r="E20" s="8">
        <v>100</v>
      </c>
      <c r="F20" s="8">
        <v>10.457000000000001</v>
      </c>
      <c r="G20" s="8">
        <v>23.867000000000001</v>
      </c>
      <c r="H20" s="8" t="s">
        <v>19</v>
      </c>
      <c r="I20" s="8" t="s">
        <v>87</v>
      </c>
      <c r="J20" s="8" t="s">
        <v>98</v>
      </c>
      <c r="K20" s="8"/>
      <c r="L20" s="14" t="s">
        <v>144</v>
      </c>
      <c r="M20" s="4">
        <v>0.89542999999999995</v>
      </c>
      <c r="N20" s="4">
        <v>0.76132999999999995</v>
      </c>
      <c r="O20" s="7">
        <f t="shared" si="2"/>
        <v>3.2258064516129031E-2</v>
      </c>
      <c r="P20" s="7">
        <f t="shared" si="0"/>
        <v>0.99644339687329475</v>
      </c>
      <c r="Q20" s="7">
        <f t="shared" si="1"/>
        <v>0.99124217593020292</v>
      </c>
    </row>
    <row r="21" spans="1:17" ht="50.25" customHeight="1" x14ac:dyDescent="0.25">
      <c r="A21" s="64"/>
      <c r="B21" s="12" t="s">
        <v>172</v>
      </c>
      <c r="C21" s="8" t="s">
        <v>25</v>
      </c>
      <c r="D21" s="8">
        <v>0</v>
      </c>
      <c r="E21" s="8">
        <v>100</v>
      </c>
      <c r="F21" s="8">
        <v>31.8</v>
      </c>
      <c r="G21" s="8">
        <v>50.7</v>
      </c>
      <c r="H21" s="8" t="s">
        <v>19</v>
      </c>
      <c r="I21" s="8" t="s">
        <v>87</v>
      </c>
      <c r="J21" s="8"/>
      <c r="K21" s="8"/>
      <c r="L21" s="14" t="s">
        <v>144</v>
      </c>
      <c r="M21" s="4">
        <v>0.68620000000000003</v>
      </c>
      <c r="N21" s="4">
        <v>0.49299999999999999</v>
      </c>
      <c r="O21" s="7">
        <f t="shared" si="2"/>
        <v>3.2258064516129031E-2</v>
      </c>
      <c r="P21" s="7">
        <f>M21^$O$5</f>
        <v>0.98792554807206123</v>
      </c>
      <c r="Q21" s="7">
        <f t="shared" si="1"/>
        <v>0.97744388982675445</v>
      </c>
    </row>
    <row r="22" spans="1:17" ht="50.25" customHeight="1" x14ac:dyDescent="0.25">
      <c r="A22" s="64"/>
      <c r="B22" s="12" t="s">
        <v>99</v>
      </c>
      <c r="C22" s="8" t="s">
        <v>25</v>
      </c>
      <c r="D22" s="8">
        <v>0</v>
      </c>
      <c r="E22" s="8">
        <v>7</v>
      </c>
      <c r="F22" s="8">
        <v>2</v>
      </c>
      <c r="G22" s="8">
        <v>2</v>
      </c>
      <c r="H22" s="8" t="s">
        <v>23</v>
      </c>
      <c r="I22" s="8" t="s">
        <v>87</v>
      </c>
      <c r="J22" s="8"/>
      <c r="K22" s="8"/>
      <c r="L22" s="14" t="s">
        <v>22</v>
      </c>
      <c r="M22" s="7">
        <v>0.28499999999999998</v>
      </c>
      <c r="N22" s="7">
        <v>0.28499999999999998</v>
      </c>
      <c r="O22" s="7">
        <f t="shared" si="2"/>
        <v>3.2258064516129031E-2</v>
      </c>
      <c r="P22" s="7">
        <f>M22^$O$5</f>
        <v>0.96031641026613634</v>
      </c>
      <c r="Q22" s="7">
        <f t="shared" si="1"/>
        <v>0.96031641026613634</v>
      </c>
    </row>
    <row r="23" spans="1:17" ht="42.75" customHeight="1" x14ac:dyDescent="0.25">
      <c r="A23" s="64"/>
      <c r="B23" s="12" t="s">
        <v>100</v>
      </c>
      <c r="C23" s="8" t="s">
        <v>25</v>
      </c>
      <c r="D23" s="8">
        <v>0</v>
      </c>
      <c r="E23" s="8">
        <v>7</v>
      </c>
      <c r="F23" s="8">
        <v>2</v>
      </c>
      <c r="G23" s="8">
        <v>2</v>
      </c>
      <c r="H23" s="8" t="s">
        <v>23</v>
      </c>
      <c r="I23" s="8" t="s">
        <v>87</v>
      </c>
      <c r="J23" s="8" t="s">
        <v>101</v>
      </c>
      <c r="K23" s="8"/>
      <c r="L23" s="8"/>
      <c r="M23" s="7">
        <v>0.28499999999999998</v>
      </c>
      <c r="N23" s="7">
        <v>0.28499999999999998</v>
      </c>
      <c r="O23" s="7">
        <f t="shared" si="2"/>
        <v>3.2258064516129031E-2</v>
      </c>
      <c r="P23" s="7">
        <f t="shared" si="0"/>
        <v>0.96031641026613634</v>
      </c>
      <c r="Q23" s="7">
        <f t="shared" si="1"/>
        <v>0.96031641026613634</v>
      </c>
    </row>
    <row r="24" spans="1:17" ht="65.25" customHeight="1" x14ac:dyDescent="0.25">
      <c r="A24" s="64" t="s">
        <v>102</v>
      </c>
      <c r="B24" s="12" t="s">
        <v>103</v>
      </c>
      <c r="C24" s="8" t="s">
        <v>104</v>
      </c>
      <c r="D24" s="8">
        <v>0</v>
      </c>
      <c r="E24" s="8">
        <v>5</v>
      </c>
      <c r="F24" s="8">
        <v>3.34</v>
      </c>
      <c r="G24" s="8">
        <v>2.72</v>
      </c>
      <c r="H24" s="8" t="s">
        <v>92</v>
      </c>
      <c r="I24" s="17" t="s">
        <v>105</v>
      </c>
      <c r="J24" s="8" t="s">
        <v>106</v>
      </c>
      <c r="K24" s="8"/>
      <c r="L24" s="8" t="s">
        <v>22</v>
      </c>
      <c r="M24" s="7">
        <v>0.66800000000000004</v>
      </c>
      <c r="N24" s="7">
        <v>0.54400000000000004</v>
      </c>
      <c r="O24" s="7">
        <f t="shared" si="2"/>
        <v>3.2258064516129031E-2</v>
      </c>
      <c r="P24" s="7">
        <f t="shared" si="0"/>
        <v>0.9870692618299346</v>
      </c>
      <c r="Q24" s="7">
        <f t="shared" si="1"/>
        <v>0.98055268278175667</v>
      </c>
    </row>
    <row r="25" spans="1:17" ht="45" x14ac:dyDescent="0.25">
      <c r="A25" s="64"/>
      <c r="B25" s="12" t="s">
        <v>107</v>
      </c>
      <c r="C25" s="8" t="s">
        <v>108</v>
      </c>
      <c r="D25" s="8">
        <v>0</v>
      </c>
      <c r="E25" s="8">
        <v>1</v>
      </c>
      <c r="F25" s="8">
        <v>0.4274</v>
      </c>
      <c r="G25" s="8">
        <v>0.3165</v>
      </c>
      <c r="H25" s="8" t="s">
        <v>92</v>
      </c>
      <c r="I25" s="17" t="s">
        <v>80</v>
      </c>
      <c r="J25" s="8" t="s">
        <v>109</v>
      </c>
      <c r="K25" s="8"/>
      <c r="L25" s="8" t="s">
        <v>22</v>
      </c>
      <c r="M25" s="8">
        <v>0.4274</v>
      </c>
      <c r="N25" s="8">
        <v>0.3165</v>
      </c>
      <c r="O25" s="7">
        <f t="shared" si="2"/>
        <v>3.2258064516129031E-2</v>
      </c>
      <c r="P25" s="7">
        <f t="shared" si="0"/>
        <v>0.97295204686360681</v>
      </c>
      <c r="Q25" s="7">
        <f t="shared" si="1"/>
        <v>0.96356945181803166</v>
      </c>
    </row>
    <row r="26" spans="1:17" ht="180.75" x14ac:dyDescent="0.25">
      <c r="A26" s="64" t="s">
        <v>110</v>
      </c>
      <c r="B26" s="12" t="s">
        <v>111</v>
      </c>
      <c r="C26" s="8" t="s">
        <v>112</v>
      </c>
      <c r="D26" s="8">
        <v>0</v>
      </c>
      <c r="E26" s="8">
        <v>28</v>
      </c>
      <c r="F26" s="8">
        <v>0.45</v>
      </c>
      <c r="G26" s="8">
        <v>3.7</v>
      </c>
      <c r="H26" s="8" t="s">
        <v>19</v>
      </c>
      <c r="I26" s="8" t="s">
        <v>87</v>
      </c>
      <c r="J26" s="8" t="s">
        <v>113</v>
      </c>
      <c r="K26" s="8" t="s">
        <v>114</v>
      </c>
      <c r="L26" s="8" t="s">
        <v>22</v>
      </c>
      <c r="M26" s="7">
        <v>1.6070000000000001E-2</v>
      </c>
      <c r="N26" s="7">
        <v>0.1321</v>
      </c>
      <c r="O26" s="7">
        <f t="shared" si="2"/>
        <v>3.2258064516129031E-2</v>
      </c>
      <c r="P26" s="7">
        <f>M26^$O$5</f>
        <v>0.87524481046997049</v>
      </c>
      <c r="Q26" s="7">
        <f t="shared" si="1"/>
        <v>0.93678952603632015</v>
      </c>
    </row>
    <row r="27" spans="1:17" ht="70.5" customHeight="1" x14ac:dyDescent="0.25">
      <c r="A27" s="64"/>
      <c r="B27" s="12" t="s">
        <v>159</v>
      </c>
      <c r="C27" s="8" t="s">
        <v>104</v>
      </c>
      <c r="D27" s="8">
        <v>0</v>
      </c>
      <c r="E27" s="8">
        <v>40</v>
      </c>
      <c r="F27" s="8">
        <v>17.984999999999999</v>
      </c>
      <c r="G27" s="8">
        <v>13.991</v>
      </c>
      <c r="H27" s="8" t="s">
        <v>19</v>
      </c>
      <c r="I27" s="8"/>
      <c r="J27" s="8"/>
      <c r="K27" s="8"/>
      <c r="L27" s="8" t="s">
        <v>22</v>
      </c>
      <c r="M27" s="7">
        <v>0.44900000000000001</v>
      </c>
      <c r="N27" s="7">
        <v>0.34899999999999998</v>
      </c>
      <c r="O27" s="7">
        <f t="shared" si="2"/>
        <v>3.2258064516129031E-2</v>
      </c>
      <c r="P27" s="7">
        <f t="shared" si="0"/>
        <v>0.97450066548408576</v>
      </c>
      <c r="Q27" s="7">
        <f t="shared" si="1"/>
        <v>0.9666125580841094</v>
      </c>
    </row>
    <row r="28" spans="1:17" ht="105" x14ac:dyDescent="0.25">
      <c r="A28" s="64"/>
      <c r="B28" s="12" t="s">
        <v>115</v>
      </c>
      <c r="C28" s="8" t="s">
        <v>116</v>
      </c>
      <c r="D28" s="8">
        <v>0</v>
      </c>
      <c r="E28" s="8">
        <v>7</v>
      </c>
      <c r="F28" s="8">
        <v>5</v>
      </c>
      <c r="G28" s="8">
        <v>5</v>
      </c>
      <c r="H28" s="8" t="s">
        <v>23</v>
      </c>
      <c r="I28" s="8" t="s">
        <v>87</v>
      </c>
      <c r="J28" s="8" t="s">
        <v>117</v>
      </c>
      <c r="K28" s="8" t="s">
        <v>118</v>
      </c>
      <c r="L28" s="8" t="s">
        <v>22</v>
      </c>
      <c r="M28" s="7">
        <v>0.71419999999999995</v>
      </c>
      <c r="N28" s="7">
        <v>0.71419999999999995</v>
      </c>
      <c r="O28" s="7">
        <f t="shared" si="2"/>
        <v>3.2258064516129031E-2</v>
      </c>
      <c r="P28" s="7">
        <f t="shared" si="0"/>
        <v>0.98920091898507601</v>
      </c>
      <c r="Q28" s="7">
        <f t="shared" si="1"/>
        <v>0.98920091898507601</v>
      </c>
    </row>
    <row r="29" spans="1:17" ht="90.75" x14ac:dyDescent="0.25">
      <c r="A29" s="64"/>
      <c r="B29" s="12" t="s">
        <v>119</v>
      </c>
      <c r="C29" s="8" t="s">
        <v>120</v>
      </c>
      <c r="D29" s="8">
        <v>0</v>
      </c>
      <c r="E29" s="8">
        <v>7</v>
      </c>
      <c r="F29" s="8">
        <v>3</v>
      </c>
      <c r="G29" s="8">
        <v>2</v>
      </c>
      <c r="H29" s="8" t="s">
        <v>23</v>
      </c>
      <c r="I29" s="8" t="s">
        <v>87</v>
      </c>
      <c r="J29" s="12" t="s">
        <v>121</v>
      </c>
      <c r="K29" s="8" t="s">
        <v>122</v>
      </c>
      <c r="L29" s="8" t="s">
        <v>22</v>
      </c>
      <c r="M29" s="7">
        <v>0.42849999999999999</v>
      </c>
      <c r="N29" s="7">
        <v>0.28570000000000001</v>
      </c>
      <c r="O29" s="7">
        <f t="shared" si="2"/>
        <v>3.2258064516129031E-2</v>
      </c>
      <c r="P29" s="7">
        <f t="shared" si="0"/>
        <v>0.97303272347357794</v>
      </c>
      <c r="Q29" s="7">
        <f t="shared" si="1"/>
        <v>0.96039240617636856</v>
      </c>
    </row>
    <row r="30" spans="1:17" ht="105.75" x14ac:dyDescent="0.25">
      <c r="A30" s="64"/>
      <c r="B30" s="12" t="s">
        <v>160</v>
      </c>
      <c r="C30" s="8" t="s">
        <v>123</v>
      </c>
      <c r="D30" s="8">
        <v>0</v>
      </c>
      <c r="E30" s="8">
        <v>7</v>
      </c>
      <c r="F30" s="8">
        <v>3</v>
      </c>
      <c r="G30" s="8">
        <v>3</v>
      </c>
      <c r="H30" s="8" t="s">
        <v>23</v>
      </c>
      <c r="I30" s="8" t="s">
        <v>87</v>
      </c>
      <c r="J30" s="8" t="s">
        <v>124</v>
      </c>
      <c r="K30" s="18" t="s">
        <v>125</v>
      </c>
      <c r="L30" s="8" t="s">
        <v>22</v>
      </c>
      <c r="M30" s="7">
        <v>0.42899999999999999</v>
      </c>
      <c r="N30" s="7">
        <v>0.42899999999999999</v>
      </c>
      <c r="O30" s="7">
        <f t="shared" si="2"/>
        <v>3.2258064516129031E-2</v>
      </c>
      <c r="P30" s="7">
        <f t="shared" si="0"/>
        <v>0.97306932842556182</v>
      </c>
      <c r="Q30" s="7">
        <f t="shared" si="1"/>
        <v>0.97306932842556182</v>
      </c>
    </row>
    <row r="31" spans="1:17" ht="67.5" customHeight="1" x14ac:dyDescent="0.25">
      <c r="A31" s="64"/>
      <c r="B31" s="12" t="s">
        <v>126</v>
      </c>
      <c r="C31" s="8" t="s">
        <v>127</v>
      </c>
      <c r="D31" s="8">
        <v>0</v>
      </c>
      <c r="E31" s="8">
        <v>7</v>
      </c>
      <c r="F31" s="8">
        <v>2</v>
      </c>
      <c r="G31" s="8">
        <v>2</v>
      </c>
      <c r="H31" s="8" t="s">
        <v>23</v>
      </c>
      <c r="I31" s="8"/>
      <c r="J31" s="12"/>
      <c r="K31" s="8"/>
      <c r="L31" s="8" t="s">
        <v>22</v>
      </c>
      <c r="M31" s="7">
        <v>0.28570000000000001</v>
      </c>
      <c r="N31" s="7">
        <v>0.28570000000000001</v>
      </c>
      <c r="O31" s="7">
        <f t="shared" si="2"/>
        <v>3.2258064516129031E-2</v>
      </c>
      <c r="P31" s="7">
        <f t="shared" si="0"/>
        <v>0.96039240617636856</v>
      </c>
      <c r="Q31" s="7">
        <f t="shared" si="1"/>
        <v>0.96039240617636856</v>
      </c>
    </row>
    <row r="32" spans="1:17" ht="90" x14ac:dyDescent="0.25">
      <c r="A32" s="64"/>
      <c r="B32" s="12" t="s">
        <v>128</v>
      </c>
      <c r="C32" s="8" t="s">
        <v>129</v>
      </c>
      <c r="D32" s="8">
        <v>0</v>
      </c>
      <c r="E32" s="8">
        <v>7</v>
      </c>
      <c r="F32" s="8">
        <v>3</v>
      </c>
      <c r="G32" s="8">
        <v>3</v>
      </c>
      <c r="H32" s="8" t="s">
        <v>23</v>
      </c>
      <c r="I32" s="8" t="s">
        <v>130</v>
      </c>
      <c r="J32" s="8" t="s">
        <v>131</v>
      </c>
      <c r="K32" s="18" t="s">
        <v>132</v>
      </c>
      <c r="L32" s="8" t="s">
        <v>22</v>
      </c>
      <c r="M32" s="7">
        <v>0.42899999999999999</v>
      </c>
      <c r="N32" s="7">
        <v>0.42899999999999999</v>
      </c>
      <c r="O32" s="7">
        <f t="shared" si="2"/>
        <v>3.2258064516129031E-2</v>
      </c>
      <c r="P32" s="7">
        <f t="shared" si="0"/>
        <v>0.97306932842556182</v>
      </c>
      <c r="Q32" s="7">
        <f t="shared" si="1"/>
        <v>0.97306932842556182</v>
      </c>
    </row>
    <row r="33" spans="1:17" ht="255" x14ac:dyDescent="0.25">
      <c r="A33" s="64"/>
      <c r="B33" s="12" t="s">
        <v>162</v>
      </c>
      <c r="C33" s="8" t="s">
        <v>133</v>
      </c>
      <c r="D33" s="8">
        <v>0</v>
      </c>
      <c r="E33" s="8">
        <v>7</v>
      </c>
      <c r="F33" s="8">
        <v>2</v>
      </c>
      <c r="G33" s="8">
        <v>2</v>
      </c>
      <c r="H33" s="8" t="s">
        <v>23</v>
      </c>
      <c r="I33" s="8" t="s">
        <v>87</v>
      </c>
      <c r="J33" s="8" t="s">
        <v>134</v>
      </c>
      <c r="K33" s="18" t="s">
        <v>135</v>
      </c>
      <c r="L33" s="8" t="s">
        <v>22</v>
      </c>
      <c r="M33" s="7">
        <v>0.28570000000000001</v>
      </c>
      <c r="N33" s="7">
        <v>0.28570000000000001</v>
      </c>
      <c r="O33" s="7">
        <f t="shared" si="2"/>
        <v>3.2258064516129031E-2</v>
      </c>
      <c r="P33" s="7">
        <f t="shared" si="0"/>
        <v>0.96039240617636856</v>
      </c>
      <c r="Q33" s="7">
        <f t="shared" si="1"/>
        <v>0.96039240617636856</v>
      </c>
    </row>
    <row r="34" spans="1:17" ht="150" x14ac:dyDescent="0.25">
      <c r="A34" s="64"/>
      <c r="B34" s="19" t="s">
        <v>161</v>
      </c>
      <c r="C34" s="8" t="s">
        <v>136</v>
      </c>
      <c r="D34" s="8">
        <v>0</v>
      </c>
      <c r="E34" s="8">
        <v>7</v>
      </c>
      <c r="F34" s="8">
        <v>3</v>
      </c>
      <c r="G34" s="8">
        <v>3</v>
      </c>
      <c r="H34" s="8" t="s">
        <v>19</v>
      </c>
      <c r="I34" s="8" t="s">
        <v>87</v>
      </c>
      <c r="J34" s="8" t="s">
        <v>137</v>
      </c>
      <c r="K34" s="8"/>
      <c r="L34" s="8" t="s">
        <v>138</v>
      </c>
      <c r="M34" s="7">
        <v>0.42899999999999999</v>
      </c>
      <c r="N34" s="7">
        <v>0.42899999999999999</v>
      </c>
      <c r="O34" s="7">
        <f t="shared" si="2"/>
        <v>3.2258064516129031E-2</v>
      </c>
      <c r="P34" s="7">
        <f t="shared" si="0"/>
        <v>0.97306932842556182</v>
      </c>
      <c r="Q34" s="7">
        <f t="shared" si="1"/>
        <v>0.97306932842556182</v>
      </c>
    </row>
    <row r="35" spans="1:17" ht="55.5" customHeight="1" x14ac:dyDescent="0.25">
      <c r="A35" s="64"/>
      <c r="B35" s="12" t="s">
        <v>139</v>
      </c>
      <c r="C35" s="8" t="s">
        <v>140</v>
      </c>
      <c r="D35" s="8">
        <v>0</v>
      </c>
      <c r="E35" s="8">
        <v>7</v>
      </c>
      <c r="F35" s="8">
        <v>4</v>
      </c>
      <c r="G35" s="8">
        <v>4</v>
      </c>
      <c r="H35" s="8" t="s">
        <v>23</v>
      </c>
      <c r="I35" s="17" t="s">
        <v>80</v>
      </c>
      <c r="J35" s="8" t="s">
        <v>141</v>
      </c>
      <c r="K35" s="8"/>
      <c r="L35" s="8" t="s">
        <v>22</v>
      </c>
      <c r="M35" s="7">
        <v>0.57140000000000002</v>
      </c>
      <c r="N35" s="7">
        <v>0.57140000000000002</v>
      </c>
      <c r="O35" s="7">
        <f t="shared" si="2"/>
        <v>3.2258064516129031E-2</v>
      </c>
      <c r="P35" s="7">
        <f t="shared" si="0"/>
        <v>0.98210825722057282</v>
      </c>
      <c r="Q35" s="7">
        <f t="shared" si="1"/>
        <v>0.98210825722057282</v>
      </c>
    </row>
    <row r="36" spans="1:17" ht="43.5" customHeight="1" thickBot="1" x14ac:dyDescent="0.3">
      <c r="A36" s="55" t="s">
        <v>163</v>
      </c>
      <c r="B36" s="56"/>
      <c r="C36" s="15"/>
      <c r="D36" s="15"/>
      <c r="E36" s="15"/>
      <c r="F36" s="15"/>
      <c r="G36" s="15"/>
      <c r="H36" s="15"/>
      <c r="I36" s="15"/>
      <c r="J36" s="15"/>
      <c r="K36" s="15"/>
      <c r="L36" s="15"/>
      <c r="M36" s="15"/>
      <c r="N36" s="15"/>
      <c r="O36" s="15">
        <f>SUM(O5:O35)</f>
        <v>0.99999999999999933</v>
      </c>
      <c r="P36" s="30">
        <f>PRODUCT(P5:P35)</f>
        <v>0.33950038550107486</v>
      </c>
      <c r="Q36" s="30">
        <f>PRODUCT(Q5:Q35)</f>
        <v>0.22622847603314991</v>
      </c>
    </row>
    <row r="37" spans="1:17" ht="14.25" customHeight="1" x14ac:dyDescent="0.25"/>
  </sheetData>
  <mergeCells count="21">
    <mergeCell ref="I3:I4"/>
    <mergeCell ref="J3:J4"/>
    <mergeCell ref="K3:K4"/>
    <mergeCell ref="L3:L4"/>
    <mergeCell ref="M3:N3"/>
    <mergeCell ref="A36:B36"/>
    <mergeCell ref="A1:Q2"/>
    <mergeCell ref="A3:A4"/>
    <mergeCell ref="B3:B4"/>
    <mergeCell ref="C3:C4"/>
    <mergeCell ref="D3:D4"/>
    <mergeCell ref="E3:E4"/>
    <mergeCell ref="F3:G3"/>
    <mergeCell ref="A26:A35"/>
    <mergeCell ref="O3:O4"/>
    <mergeCell ref="P3:Q3"/>
    <mergeCell ref="A5:A9"/>
    <mergeCell ref="A10:A14"/>
    <mergeCell ref="A15:A23"/>
    <mergeCell ref="A24:A25"/>
    <mergeCell ref="H3:H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5"/>
  <sheetViews>
    <sheetView tabSelected="1" workbookViewId="0">
      <selection activeCell="F12" sqref="F12"/>
    </sheetView>
  </sheetViews>
  <sheetFormatPr defaultRowHeight="15" x14ac:dyDescent="0.25"/>
  <cols>
    <col min="4" max="5" width="13.140625" bestFit="1" customWidth="1"/>
    <col min="6" max="6" width="20.28515625" customWidth="1"/>
    <col min="7" max="7" width="27.140625" customWidth="1"/>
  </cols>
  <sheetData>
    <row r="1" spans="2:7" ht="15.75" thickBot="1" x14ac:dyDescent="0.3"/>
    <row r="2" spans="2:7" ht="32.25" thickBot="1" x14ac:dyDescent="0.3">
      <c r="B2" s="31" t="s">
        <v>164</v>
      </c>
      <c r="C2" s="32" t="s">
        <v>165</v>
      </c>
      <c r="D2" s="32" t="s">
        <v>166</v>
      </c>
      <c r="E2" s="32" t="s">
        <v>167</v>
      </c>
      <c r="F2" s="32" t="s">
        <v>174</v>
      </c>
      <c r="G2" s="32" t="s">
        <v>175</v>
      </c>
    </row>
    <row r="3" spans="2:7" ht="32.25" thickBot="1" x14ac:dyDescent="0.3">
      <c r="B3" s="33" t="s">
        <v>168</v>
      </c>
      <c r="C3" s="34">
        <v>0.5</v>
      </c>
      <c r="D3" s="34">
        <f>'Social Cap '!P18</f>
        <v>0.41996193507018026</v>
      </c>
      <c r="E3" s="34">
        <f>'Social Cap '!Q18</f>
        <v>0.38432178234478886</v>
      </c>
      <c r="F3" s="35">
        <f>D3^$C$3</f>
        <v>0.64804470144441439</v>
      </c>
      <c r="G3" s="35">
        <f>E3^$C$3</f>
        <v>0.61993691803665707</v>
      </c>
    </row>
    <row r="4" spans="2:7" ht="48" thickBot="1" x14ac:dyDescent="0.3">
      <c r="B4" s="33" t="s">
        <v>169</v>
      </c>
      <c r="C4" s="34">
        <v>0.5</v>
      </c>
      <c r="D4" s="34">
        <f>'Econ Cap'!P36</f>
        <v>0.33950038550107486</v>
      </c>
      <c r="E4" s="34">
        <f>'Econ Cap'!Q36</f>
        <v>0.22622847603314991</v>
      </c>
      <c r="F4" s="35">
        <f>D4^$C$4</f>
        <v>0.5826666160859697</v>
      </c>
      <c r="G4" s="35">
        <f>E4^$C$4</f>
        <v>0.47563481373123845</v>
      </c>
    </row>
    <row r="5" spans="2:7" ht="48" thickBot="1" x14ac:dyDescent="0.3">
      <c r="B5" s="36" t="s">
        <v>170</v>
      </c>
      <c r="C5" s="37">
        <v>1</v>
      </c>
      <c r="D5" s="37"/>
      <c r="E5" s="37"/>
      <c r="F5" s="37">
        <f>PRODUCT(F3:F4)</f>
        <v>0.37759401326305947</v>
      </c>
      <c r="G5" s="37">
        <f>PRODUCT(G3:G4)</f>
        <v>0.29486358053548345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BBDFC-3A23-4846-A838-6744C237013F}">
  <dimension ref="A1:V27"/>
  <sheetViews>
    <sheetView zoomScale="80" zoomScaleNormal="80" workbookViewId="0">
      <selection activeCell="G10" sqref="G10"/>
    </sheetView>
  </sheetViews>
  <sheetFormatPr defaultRowHeight="15" x14ac:dyDescent="0.25"/>
  <sheetData>
    <row r="1" spans="1:22" x14ac:dyDescent="0.25">
      <c r="A1" s="39"/>
      <c r="B1" s="39"/>
      <c r="C1" s="39"/>
      <c r="D1" s="39"/>
      <c r="E1" s="39"/>
      <c r="F1" s="39"/>
      <c r="G1" s="39"/>
      <c r="H1" s="39"/>
      <c r="I1" s="39"/>
      <c r="J1" s="39"/>
      <c r="K1" s="39"/>
      <c r="L1" s="39"/>
      <c r="M1" s="39"/>
      <c r="N1" s="39"/>
      <c r="O1" s="39"/>
      <c r="P1" s="39"/>
      <c r="Q1" s="39"/>
      <c r="R1" s="39"/>
      <c r="S1" s="39"/>
      <c r="T1" s="39"/>
      <c r="U1" s="39"/>
      <c r="V1" s="39"/>
    </row>
    <row r="2" spans="1:22" x14ac:dyDescent="0.25">
      <c r="A2" s="39"/>
      <c r="B2" s="38"/>
      <c r="C2" s="38"/>
      <c r="D2" s="38"/>
      <c r="E2" s="38"/>
      <c r="F2" s="38"/>
      <c r="G2" s="38"/>
      <c r="H2" s="38"/>
      <c r="I2" s="38"/>
      <c r="J2" s="38"/>
      <c r="K2" s="38"/>
      <c r="L2" s="38"/>
      <c r="M2" s="38"/>
      <c r="N2" s="38"/>
      <c r="O2" s="38"/>
      <c r="P2" s="38"/>
      <c r="Q2" s="38"/>
      <c r="R2" s="38"/>
      <c r="S2" s="38"/>
      <c r="T2" s="38"/>
      <c r="U2" s="38"/>
      <c r="V2" s="39"/>
    </row>
    <row r="3" spans="1:22" x14ac:dyDescent="0.25">
      <c r="A3" s="39"/>
      <c r="B3" s="38"/>
      <c r="C3" s="38"/>
      <c r="D3" s="66"/>
      <c r="E3" s="66"/>
      <c r="F3" s="66"/>
      <c r="G3" s="38"/>
      <c r="H3" s="38"/>
      <c r="I3" s="38"/>
      <c r="J3" s="38"/>
      <c r="K3" s="38"/>
      <c r="L3" s="38"/>
      <c r="M3" s="38"/>
      <c r="N3" s="38"/>
      <c r="O3" s="38"/>
      <c r="P3" s="38"/>
      <c r="Q3" s="38"/>
      <c r="R3" s="38"/>
      <c r="S3" s="38"/>
      <c r="T3" s="38"/>
      <c r="U3" s="38"/>
      <c r="V3" s="39"/>
    </row>
    <row r="4" spans="1:22" x14ac:dyDescent="0.25">
      <c r="A4" s="39"/>
      <c r="B4" s="38"/>
      <c r="C4" s="38"/>
      <c r="D4" s="38"/>
      <c r="E4" s="38"/>
      <c r="F4" s="38"/>
      <c r="G4" s="38"/>
      <c r="H4" s="38"/>
      <c r="I4" s="38"/>
      <c r="J4" s="38"/>
      <c r="K4" s="38"/>
      <c r="L4" s="38"/>
      <c r="M4" s="38"/>
      <c r="N4" s="38"/>
      <c r="O4" s="38"/>
      <c r="P4" s="38"/>
      <c r="Q4" s="38"/>
      <c r="R4" s="38"/>
      <c r="S4" s="38"/>
      <c r="T4" s="38"/>
      <c r="U4" s="38"/>
      <c r="V4" s="39"/>
    </row>
    <row r="5" spans="1:22" x14ac:dyDescent="0.25">
      <c r="A5" s="39"/>
      <c r="B5" s="38"/>
      <c r="C5" s="38"/>
      <c r="D5" s="38"/>
      <c r="E5" s="38"/>
      <c r="F5" s="38"/>
      <c r="G5" s="38"/>
      <c r="H5" s="38"/>
      <c r="I5" s="38"/>
      <c r="J5" s="38"/>
      <c r="K5" s="38"/>
      <c r="L5" s="38"/>
      <c r="M5" s="38"/>
      <c r="N5" s="38"/>
      <c r="O5" s="38"/>
      <c r="P5" s="38"/>
      <c r="Q5" s="38"/>
      <c r="R5" s="38"/>
      <c r="S5" s="38"/>
      <c r="T5" s="38"/>
      <c r="U5" s="38"/>
      <c r="V5" s="39"/>
    </row>
    <row r="6" spans="1:22" x14ac:dyDescent="0.25">
      <c r="A6" s="39"/>
      <c r="B6" s="38"/>
      <c r="C6" s="38"/>
      <c r="D6" s="38"/>
      <c r="E6" s="38"/>
      <c r="F6" s="38"/>
      <c r="G6" s="38"/>
      <c r="H6" s="38"/>
      <c r="I6" s="38"/>
      <c r="J6" s="38"/>
      <c r="K6" s="38"/>
      <c r="L6" s="38"/>
      <c r="M6" s="38"/>
      <c r="N6" s="38"/>
      <c r="O6" s="38"/>
      <c r="P6" s="38"/>
      <c r="Q6" s="38"/>
      <c r="R6" s="38"/>
      <c r="S6" s="38"/>
      <c r="T6" s="38"/>
      <c r="U6" s="38"/>
      <c r="V6" s="39"/>
    </row>
    <row r="7" spans="1:22" x14ac:dyDescent="0.25">
      <c r="A7" s="39"/>
      <c r="B7" s="38"/>
      <c r="C7" s="38"/>
      <c r="D7" s="38"/>
      <c r="E7" s="38"/>
      <c r="F7" s="38"/>
      <c r="G7" s="38"/>
      <c r="H7" s="38"/>
      <c r="I7" s="38"/>
      <c r="J7" s="38"/>
      <c r="K7" s="38"/>
      <c r="L7" s="38"/>
      <c r="M7" s="38"/>
      <c r="N7" s="38"/>
      <c r="O7" s="38"/>
      <c r="P7" s="38"/>
      <c r="Q7" s="38"/>
      <c r="R7" s="38"/>
      <c r="S7" s="38"/>
      <c r="T7" s="38"/>
      <c r="U7" s="38"/>
      <c r="V7" s="39"/>
    </row>
    <row r="8" spans="1:22" x14ac:dyDescent="0.25">
      <c r="A8" s="39"/>
      <c r="B8" s="38"/>
      <c r="C8" s="38"/>
      <c r="D8" s="38"/>
      <c r="E8" s="38"/>
      <c r="F8" s="38"/>
      <c r="G8" s="38"/>
      <c r="H8" s="38"/>
      <c r="I8" s="38"/>
      <c r="J8" s="38"/>
      <c r="K8" s="38"/>
      <c r="L8" s="38"/>
      <c r="M8" s="38"/>
      <c r="N8" s="38"/>
      <c r="O8" s="38"/>
      <c r="P8" s="38"/>
      <c r="Q8" s="38"/>
      <c r="R8" s="38"/>
      <c r="S8" s="38"/>
      <c r="T8" s="38"/>
      <c r="U8" s="38"/>
      <c r="V8" s="39"/>
    </row>
    <row r="9" spans="1:22" x14ac:dyDescent="0.25">
      <c r="A9" s="39"/>
      <c r="B9" s="38"/>
      <c r="C9" s="38"/>
      <c r="D9" s="38"/>
      <c r="E9" s="38"/>
      <c r="F9" s="38"/>
      <c r="G9" s="38"/>
      <c r="H9" s="38"/>
      <c r="I9" s="38"/>
      <c r="J9" s="38"/>
      <c r="K9" s="38"/>
      <c r="L9" s="38"/>
      <c r="M9" s="38"/>
      <c r="N9" s="38"/>
      <c r="O9" s="38"/>
      <c r="P9" s="38"/>
      <c r="Q9" s="38"/>
      <c r="R9" s="38"/>
      <c r="S9" s="38"/>
      <c r="T9" s="38"/>
      <c r="U9" s="38"/>
      <c r="V9" s="39"/>
    </row>
    <row r="10" spans="1:22" x14ac:dyDescent="0.25">
      <c r="A10" s="39"/>
      <c r="B10" s="38"/>
      <c r="C10" s="38"/>
      <c r="D10" s="38"/>
      <c r="E10" s="38"/>
      <c r="F10" s="38"/>
      <c r="G10" s="38"/>
      <c r="H10" s="38"/>
      <c r="I10" s="38"/>
      <c r="J10" s="38"/>
      <c r="K10" s="38"/>
      <c r="L10" s="38"/>
      <c r="M10" s="38"/>
      <c r="N10" s="38"/>
      <c r="O10" s="38"/>
      <c r="P10" s="38"/>
      <c r="Q10" s="38"/>
      <c r="R10" s="38"/>
      <c r="S10" s="38"/>
      <c r="T10" s="38"/>
      <c r="U10" s="38"/>
      <c r="V10" s="39"/>
    </row>
    <row r="11" spans="1:22" x14ac:dyDescent="0.25">
      <c r="A11" s="39"/>
      <c r="B11" s="38"/>
      <c r="C11" s="38"/>
      <c r="D11" s="38"/>
      <c r="E11" s="38"/>
      <c r="F11" s="38"/>
      <c r="G11" s="38"/>
      <c r="H11" s="38"/>
      <c r="I11" s="38"/>
      <c r="J11" s="38"/>
      <c r="K11" s="38"/>
      <c r="L11" s="38"/>
      <c r="M11" s="38"/>
      <c r="N11" s="38"/>
      <c r="O11" s="38"/>
      <c r="P11" s="38"/>
      <c r="Q11" s="38"/>
      <c r="R11" s="38"/>
      <c r="S11" s="38"/>
      <c r="T11" s="38"/>
      <c r="U11" s="38"/>
      <c r="V11" s="39"/>
    </row>
    <row r="12" spans="1:22" x14ac:dyDescent="0.25">
      <c r="A12" s="39"/>
      <c r="B12" s="38"/>
      <c r="C12" s="38"/>
      <c r="D12" s="38"/>
      <c r="E12" s="38"/>
      <c r="F12" s="38"/>
      <c r="G12" s="38"/>
      <c r="H12" s="38"/>
      <c r="I12" s="38"/>
      <c r="J12" s="38"/>
      <c r="K12" s="38"/>
      <c r="L12" s="38"/>
      <c r="M12" s="38"/>
      <c r="N12" s="38"/>
      <c r="O12" s="38"/>
      <c r="P12" s="38"/>
      <c r="Q12" s="38"/>
      <c r="R12" s="38"/>
      <c r="S12" s="38"/>
      <c r="T12" s="38"/>
      <c r="U12" s="38"/>
      <c r="V12" s="39"/>
    </row>
    <row r="13" spans="1:22" x14ac:dyDescent="0.25">
      <c r="A13" s="39"/>
      <c r="B13" s="38"/>
      <c r="C13" s="38"/>
      <c r="D13" s="38"/>
      <c r="E13" s="38"/>
      <c r="F13" s="38"/>
      <c r="G13" s="38"/>
      <c r="H13" s="38"/>
      <c r="I13" s="38"/>
      <c r="J13" s="38"/>
      <c r="K13" s="38"/>
      <c r="L13" s="38"/>
      <c r="M13" s="38"/>
      <c r="N13" s="38"/>
      <c r="O13" s="38"/>
      <c r="P13" s="38"/>
      <c r="Q13" s="38"/>
      <c r="R13" s="38"/>
      <c r="S13" s="38"/>
      <c r="T13" s="38"/>
      <c r="U13" s="38"/>
      <c r="V13" s="39"/>
    </row>
    <row r="14" spans="1:22" x14ac:dyDescent="0.25">
      <c r="A14" s="39"/>
      <c r="B14" s="38"/>
      <c r="C14" s="38"/>
      <c r="D14" s="38"/>
      <c r="E14" s="38"/>
      <c r="F14" s="38"/>
      <c r="G14" s="38"/>
      <c r="H14" s="38"/>
      <c r="I14" s="38"/>
      <c r="J14" s="38"/>
      <c r="K14" s="38"/>
      <c r="L14" s="38"/>
      <c r="M14" s="38"/>
      <c r="N14" s="38"/>
      <c r="O14" s="38"/>
      <c r="P14" s="38"/>
      <c r="Q14" s="38"/>
      <c r="R14" s="38"/>
      <c r="S14" s="38"/>
      <c r="T14" s="38"/>
      <c r="U14" s="38"/>
      <c r="V14" s="39"/>
    </row>
    <row r="15" spans="1:22" x14ac:dyDescent="0.25">
      <c r="A15" s="39"/>
      <c r="B15" s="38"/>
      <c r="C15" s="38"/>
      <c r="D15" s="38"/>
      <c r="E15" s="38"/>
      <c r="F15" s="38"/>
      <c r="G15" s="38"/>
      <c r="H15" s="38"/>
      <c r="I15" s="38"/>
      <c r="J15" s="38"/>
      <c r="K15" s="38"/>
      <c r="L15" s="38"/>
      <c r="M15" s="38"/>
      <c r="N15" s="38"/>
      <c r="O15" s="38"/>
      <c r="P15" s="38"/>
      <c r="Q15" s="38"/>
      <c r="R15" s="38"/>
      <c r="S15" s="38"/>
      <c r="T15" s="38"/>
      <c r="U15" s="38"/>
      <c r="V15" s="39"/>
    </row>
    <row r="16" spans="1:22" x14ac:dyDescent="0.25">
      <c r="A16" s="39"/>
      <c r="B16" s="38"/>
      <c r="C16" s="38"/>
      <c r="D16" s="38"/>
      <c r="E16" s="38"/>
      <c r="F16" s="38"/>
      <c r="G16" s="38"/>
      <c r="H16" s="38"/>
      <c r="I16" s="38"/>
      <c r="J16" s="38"/>
      <c r="K16" s="38"/>
      <c r="L16" s="38"/>
      <c r="M16" s="38"/>
      <c r="N16" s="38"/>
      <c r="O16" s="38"/>
      <c r="P16" s="38"/>
      <c r="Q16" s="38"/>
      <c r="R16" s="38"/>
      <c r="S16" s="38"/>
      <c r="T16" s="38"/>
      <c r="U16" s="38"/>
      <c r="V16" s="39"/>
    </row>
    <row r="17" spans="1:22" x14ac:dyDescent="0.25">
      <c r="A17" s="39"/>
      <c r="B17" s="38"/>
      <c r="C17" s="38"/>
      <c r="D17" s="38"/>
      <c r="E17" s="38"/>
      <c r="F17" s="38"/>
      <c r="G17" s="38"/>
      <c r="H17" s="38"/>
      <c r="I17" s="38"/>
      <c r="J17" s="38"/>
      <c r="K17" s="38"/>
      <c r="L17" s="38"/>
      <c r="M17" s="38"/>
      <c r="N17" s="38"/>
      <c r="O17" s="38"/>
      <c r="P17" s="38"/>
      <c r="Q17" s="38"/>
      <c r="R17" s="38"/>
      <c r="S17" s="38"/>
      <c r="T17" s="38"/>
      <c r="U17" s="38"/>
      <c r="V17" s="39"/>
    </row>
    <row r="18" spans="1:22" x14ac:dyDescent="0.25">
      <c r="A18" s="39"/>
      <c r="B18" s="38"/>
      <c r="C18" s="38"/>
      <c r="D18" s="38"/>
      <c r="E18" s="38"/>
      <c r="F18" s="38"/>
      <c r="G18" s="38"/>
      <c r="H18" s="38"/>
      <c r="I18" s="38"/>
      <c r="J18" s="38"/>
      <c r="K18" s="38"/>
      <c r="L18" s="38"/>
      <c r="M18" s="38"/>
      <c r="N18" s="38"/>
      <c r="O18" s="38"/>
      <c r="P18" s="38"/>
      <c r="Q18" s="38"/>
      <c r="R18" s="38"/>
      <c r="S18" s="38"/>
      <c r="T18" s="38"/>
      <c r="U18" s="38"/>
      <c r="V18" s="39"/>
    </row>
    <row r="19" spans="1:22" x14ac:dyDescent="0.25">
      <c r="A19" s="39"/>
      <c r="B19" s="38"/>
      <c r="C19" s="38"/>
      <c r="D19" s="38"/>
      <c r="E19" s="38"/>
      <c r="F19" s="38"/>
      <c r="G19" s="38"/>
      <c r="H19" s="38"/>
      <c r="I19" s="38"/>
      <c r="J19" s="38"/>
      <c r="K19" s="38"/>
      <c r="L19" s="38"/>
      <c r="M19" s="38"/>
      <c r="N19" s="38"/>
      <c r="O19" s="38"/>
      <c r="P19" s="38"/>
      <c r="Q19" s="38"/>
      <c r="R19" s="38"/>
      <c r="S19" s="38"/>
      <c r="T19" s="38"/>
      <c r="U19" s="38"/>
      <c r="V19" s="39"/>
    </row>
    <row r="20" spans="1:22" x14ac:dyDescent="0.25">
      <c r="A20" s="39"/>
      <c r="B20" s="38"/>
      <c r="C20" s="38"/>
      <c r="D20" s="38"/>
      <c r="E20" s="38"/>
      <c r="F20" s="38"/>
      <c r="G20" s="38"/>
      <c r="H20" s="38"/>
      <c r="I20" s="38"/>
      <c r="J20" s="38"/>
      <c r="K20" s="38"/>
      <c r="L20" s="38"/>
      <c r="M20" s="38"/>
      <c r="N20" s="38"/>
      <c r="O20" s="38"/>
      <c r="P20" s="38"/>
      <c r="Q20" s="38"/>
      <c r="R20" s="38"/>
      <c r="S20" s="38"/>
      <c r="T20" s="38"/>
      <c r="U20" s="38"/>
      <c r="V20" s="39"/>
    </row>
    <row r="21" spans="1:22" x14ac:dyDescent="0.25">
      <c r="A21" s="39"/>
      <c r="B21" s="38"/>
      <c r="C21" s="38"/>
      <c r="D21" s="38"/>
      <c r="E21" s="38"/>
      <c r="F21" s="38"/>
      <c r="G21" s="38"/>
      <c r="H21" s="38"/>
      <c r="I21" s="38"/>
      <c r="J21" s="38"/>
      <c r="K21" s="38"/>
      <c r="L21" s="38"/>
      <c r="M21" s="38"/>
      <c r="N21" s="38"/>
      <c r="O21" s="38"/>
      <c r="P21" s="38"/>
      <c r="Q21" s="38"/>
      <c r="R21" s="38"/>
      <c r="S21" s="38"/>
      <c r="T21" s="38"/>
      <c r="U21" s="38"/>
      <c r="V21" s="39"/>
    </row>
    <row r="22" spans="1:22" x14ac:dyDescent="0.25">
      <c r="A22" s="39"/>
      <c r="B22" s="38"/>
      <c r="C22" s="38"/>
      <c r="D22" s="38"/>
      <c r="E22" s="38"/>
      <c r="F22" s="38"/>
      <c r="G22" s="38"/>
      <c r="H22" s="38"/>
      <c r="I22" s="38"/>
      <c r="J22" s="38"/>
      <c r="K22" s="38"/>
      <c r="L22" s="38"/>
      <c r="M22" s="38"/>
      <c r="N22" s="38"/>
      <c r="O22" s="38"/>
      <c r="P22" s="38"/>
      <c r="Q22" s="38"/>
      <c r="R22" s="38"/>
      <c r="S22" s="38"/>
      <c r="T22" s="38"/>
      <c r="U22" s="38"/>
      <c r="V22" s="39"/>
    </row>
    <row r="23" spans="1:22" x14ac:dyDescent="0.25">
      <c r="A23" s="39"/>
      <c r="B23" s="38"/>
      <c r="C23" s="38"/>
      <c r="D23" s="38"/>
      <c r="E23" s="38"/>
      <c r="F23" s="38"/>
      <c r="G23" s="38"/>
      <c r="H23" s="38"/>
      <c r="I23" s="38"/>
      <c r="J23" s="38"/>
      <c r="K23" s="38"/>
      <c r="L23" s="38"/>
      <c r="M23" s="38"/>
      <c r="N23" s="38"/>
      <c r="O23" s="38"/>
      <c r="P23" s="38"/>
      <c r="Q23" s="38"/>
      <c r="R23" s="38"/>
      <c r="S23" s="38"/>
      <c r="T23" s="38"/>
      <c r="U23" s="38"/>
      <c r="V23" s="39"/>
    </row>
    <row r="24" spans="1:22" x14ac:dyDescent="0.25">
      <c r="A24" s="39"/>
      <c r="B24" s="38"/>
      <c r="C24" s="38"/>
      <c r="D24" s="38"/>
      <c r="E24" s="38"/>
      <c r="F24" s="38"/>
      <c r="G24" s="38"/>
      <c r="H24" s="38"/>
      <c r="I24" s="38"/>
      <c r="J24" s="38"/>
      <c r="K24" s="38"/>
      <c r="L24" s="38"/>
      <c r="M24" s="38"/>
      <c r="N24" s="38"/>
      <c r="O24" s="38"/>
      <c r="P24" s="38"/>
      <c r="Q24" s="38"/>
      <c r="R24" s="38"/>
      <c r="S24" s="38"/>
      <c r="T24" s="38"/>
      <c r="U24" s="38"/>
      <c r="V24" s="39"/>
    </row>
    <row r="25" spans="1:22" x14ac:dyDescent="0.25">
      <c r="A25" s="39"/>
      <c r="B25" s="38"/>
      <c r="C25" s="38"/>
      <c r="D25" s="38"/>
      <c r="E25" s="38"/>
      <c r="F25" s="38"/>
      <c r="G25" s="38"/>
      <c r="H25" s="38"/>
      <c r="I25" s="38"/>
      <c r="J25" s="38"/>
      <c r="K25" s="38"/>
      <c r="L25" s="38"/>
      <c r="M25" s="38"/>
      <c r="N25" s="38"/>
      <c r="O25" s="38"/>
      <c r="P25" s="38"/>
      <c r="Q25" s="38"/>
      <c r="R25" s="38"/>
      <c r="S25" s="38"/>
      <c r="T25" s="38"/>
      <c r="U25" s="38"/>
      <c r="V25" s="39"/>
    </row>
    <row r="26" spans="1:22" x14ac:dyDescent="0.25">
      <c r="A26" s="39"/>
      <c r="B26" s="38"/>
      <c r="C26" s="38"/>
      <c r="D26" s="38"/>
      <c r="E26" s="38"/>
      <c r="F26" s="38"/>
      <c r="G26" s="38"/>
      <c r="H26" s="38"/>
      <c r="I26" s="38"/>
      <c r="J26" s="38"/>
      <c r="K26" s="38"/>
      <c r="L26" s="38"/>
      <c r="M26" s="38"/>
      <c r="N26" s="38"/>
      <c r="O26" s="38"/>
      <c r="P26" s="38"/>
      <c r="Q26" s="38"/>
      <c r="R26" s="38"/>
      <c r="S26" s="38"/>
      <c r="T26" s="38"/>
      <c r="U26" s="38"/>
      <c r="V26" s="39"/>
    </row>
    <row r="27" spans="1:22" x14ac:dyDescent="0.25">
      <c r="A27" s="39"/>
      <c r="B27" s="39"/>
      <c r="C27" s="39"/>
      <c r="D27" s="39"/>
      <c r="E27" s="39"/>
      <c r="F27" s="39"/>
      <c r="G27" s="39"/>
      <c r="H27" s="39"/>
      <c r="I27" s="39"/>
      <c r="J27" s="39"/>
      <c r="K27" s="39"/>
      <c r="L27" s="39"/>
      <c r="M27" s="39"/>
      <c r="N27" s="39"/>
      <c r="O27" s="39"/>
      <c r="P27" s="39"/>
      <c r="Q27" s="39"/>
      <c r="R27" s="39"/>
      <c r="S27" s="39"/>
      <c r="T27" s="39"/>
      <c r="U27" s="39"/>
      <c r="V27" s="39"/>
    </row>
  </sheetData>
  <mergeCells count="1">
    <mergeCell ref="D3:F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Social Cap </vt:lpstr>
      <vt:lpstr>Econ Cap</vt:lpstr>
      <vt:lpstr>Final Socio-Eco</vt:lpstr>
      <vt:lpstr>Model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2015-06-05T18:17:20Z</dcterms:created>
  <dcterms:modified xsi:type="dcterms:W3CDTF">2021-02-17T19:02:21Z</dcterms:modified>
</cp:coreProperties>
</file>